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https://italsan-my.sharepoint.com/personal/jlbernadaus_italsan_com/Documents/Escritorio/BdP/BdP ULBIOS/BdP ULBIOS WATER Y ULBIOS TT 2025/"/>
    </mc:Choice>
  </mc:AlternateContent>
  <xr:revisionPtr revIDLastSave="0" documentId="8_{F279417D-153E-40A6-A734-431E2FEB3322}" xr6:coauthVersionLast="47" xr6:coauthVersionMax="47" xr10:uidLastSave="{00000000-0000-0000-0000-000000000000}"/>
  <bookViews>
    <workbookView xWindow="-98" yWindow="-98" windowWidth="21795" windowHeight="13875" xr2:uid="{630CAF81-72F9-466F-87C7-744B27779CD3}"/>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6" i="1" l="1"/>
  <c r="L76" i="1"/>
  <c r="K76" i="1"/>
  <c r="M86" i="1"/>
  <c r="K77" i="1"/>
  <c r="L84" i="1"/>
  <c r="L77" i="1" s="1"/>
  <c r="M83" i="1"/>
  <c r="M82" i="1"/>
  <c r="M81" i="1"/>
  <c r="M80" i="1"/>
  <c r="M79" i="1"/>
  <c r="L4" i="1"/>
  <c r="K4" i="1"/>
  <c r="M74" i="1"/>
  <c r="M4" i="1" s="1"/>
  <c r="L88" i="1" s="1"/>
  <c r="M88" i="1" s="1"/>
  <c r="K61" i="1"/>
  <c r="M71" i="1"/>
  <c r="M70" i="1"/>
  <c r="M69" i="1"/>
  <c r="M68" i="1"/>
  <c r="M67" i="1"/>
  <c r="M66" i="1"/>
  <c r="M65" i="1"/>
  <c r="M64" i="1"/>
  <c r="M63" i="1"/>
  <c r="L72" i="1" s="1"/>
  <c r="K40" i="1"/>
  <c r="M58" i="1"/>
  <c r="M57" i="1"/>
  <c r="M56" i="1"/>
  <c r="M55" i="1"/>
  <c r="M54" i="1"/>
  <c r="M53" i="1"/>
  <c r="M52" i="1"/>
  <c r="M51" i="1"/>
  <c r="M50" i="1"/>
  <c r="M49" i="1"/>
  <c r="M48" i="1"/>
  <c r="M47" i="1"/>
  <c r="L59" i="1" s="1"/>
  <c r="M46" i="1"/>
  <c r="M45" i="1"/>
  <c r="M44" i="1"/>
  <c r="M43" i="1"/>
  <c r="M42" i="1"/>
  <c r="K21" i="1"/>
  <c r="M37" i="1"/>
  <c r="M36" i="1"/>
  <c r="M35" i="1"/>
  <c r="M34" i="1"/>
  <c r="M33" i="1"/>
  <c r="M32" i="1"/>
  <c r="M31" i="1"/>
  <c r="M30" i="1"/>
  <c r="M29" i="1"/>
  <c r="M28" i="1"/>
  <c r="M27" i="1"/>
  <c r="M26" i="1"/>
  <c r="M25" i="1"/>
  <c r="M24" i="1"/>
  <c r="L38" i="1" s="1"/>
  <c r="M23" i="1"/>
  <c r="K5" i="1"/>
  <c r="M18" i="1"/>
  <c r="M17" i="1"/>
  <c r="M16" i="1"/>
  <c r="M15" i="1"/>
  <c r="M14" i="1"/>
  <c r="M13" i="1"/>
  <c r="M12" i="1"/>
  <c r="M11" i="1"/>
  <c r="M10" i="1"/>
  <c r="M9" i="1"/>
  <c r="M8" i="1"/>
  <c r="M7" i="1"/>
  <c r="L19" i="1" s="1"/>
  <c r="L61" i="1" l="1"/>
  <c r="M72" i="1"/>
  <c r="M61" i="1" s="1"/>
  <c r="L21" i="1"/>
  <c r="M38" i="1"/>
  <c r="M21" i="1" s="1"/>
  <c r="L5" i="1"/>
  <c r="M19" i="1"/>
  <c r="M5" i="1" s="1"/>
  <c r="M59" i="1"/>
  <c r="M40" i="1" s="1"/>
  <c r="L40" i="1"/>
  <c r="M84" i="1"/>
  <c r="M7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 Luis Bernadaus (Italsan)</author>
  </authors>
  <commentList>
    <comment ref="A3" authorId="0" shapeId="0" xr:uid="{5DE1B209-C7E7-4CDD-89AA-0A9136A350F0}">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C37E849C-0376-4A13-9302-3E4F9964C771}">
      <text>
        <r>
          <rPr>
            <b/>
            <sz val="9"/>
            <color indexed="81"/>
            <rFont val="Tahoma"/>
            <family val="2"/>
          </rPr>
          <t>Naturaleza del concepto (ver menú contextual)</t>
        </r>
      </text>
    </comment>
    <comment ref="C3" authorId="0" shapeId="0" xr:uid="{C6F7EEA7-4DCB-4B3D-A3C1-E5D41C68253E}">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7B959679-1068-4425-B367-B784E06AC7F3}">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B6F84356-2A62-45FF-B22F-30F8E89C5FAE}">
      <text>
        <r>
          <rPr>
            <b/>
            <sz val="9"/>
            <color indexed="81"/>
            <rFont val="Tahoma"/>
            <family val="2"/>
          </rPr>
          <t>Descripción corta de la línea de medición</t>
        </r>
      </text>
    </comment>
    <comment ref="F3" authorId="0" shapeId="0" xr:uid="{A49D854B-B627-4C70-9609-F86728A1328E}">
      <text>
        <r>
          <rPr>
            <b/>
            <sz val="9"/>
            <color indexed="81"/>
            <rFont val="Tahoma"/>
            <family val="2"/>
          </rPr>
          <t>Columna A: Número de unidades iguales de la línea de medición</t>
        </r>
      </text>
    </comment>
    <comment ref="G3" authorId="0" shapeId="0" xr:uid="{00BA26D2-2C86-486E-BC81-D7C25A688587}">
      <text>
        <r>
          <rPr>
            <b/>
            <sz val="9"/>
            <color indexed="81"/>
            <rFont val="Tahoma"/>
            <family val="2"/>
          </rPr>
          <t>Columna B: Longitud de la línea de medición</t>
        </r>
      </text>
    </comment>
    <comment ref="H3" authorId="0" shapeId="0" xr:uid="{922823EC-DAFF-4F07-AA15-35A21C7C5341}">
      <text>
        <r>
          <rPr>
            <b/>
            <sz val="9"/>
            <color indexed="81"/>
            <rFont val="Tahoma"/>
            <family val="2"/>
          </rPr>
          <t>Columna C: Anchura de la línea de medición</t>
        </r>
      </text>
    </comment>
    <comment ref="I3" authorId="0" shapeId="0" xr:uid="{73E4935B-89E5-4639-BB93-E34ADD17CC2F}">
      <text>
        <r>
          <rPr>
            <b/>
            <sz val="9"/>
            <color indexed="81"/>
            <rFont val="Tahoma"/>
            <family val="2"/>
          </rPr>
          <t>Columna D: Altura de la línea de medición</t>
        </r>
      </text>
    </comment>
    <comment ref="J3" authorId="0" shapeId="0" xr:uid="{FF7C95BC-C6F8-4703-B1B8-D26B66CD1ECB}">
      <text>
        <r>
          <rPr>
            <b/>
            <sz val="9"/>
            <color indexed="81"/>
            <rFont val="Tahoma"/>
            <family val="2"/>
          </rPr>
          <t>Cantidad
Verde: Referencia a otra partida 
Naranja: Fórmula de medición 
Azul: Expresión 
Magenta: Calculado a partir de las dimensiones 
Negro: Introducido directamente</t>
        </r>
      </text>
    </comment>
    <comment ref="K3" authorId="0" shapeId="0" xr:uid="{BEAECFE4-A0CA-4C34-B817-693315BB9AA3}">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L3" authorId="0" shapeId="0" xr:uid="{E618D7BF-C4D4-4DC0-AC85-FFDA442C96FF}">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Magenta: Calculado
Fondo rosa: Valor de defecto</t>
        </r>
      </text>
    </comment>
    <comment ref="M3" authorId="0" shapeId="0" xr:uid="{5E9C7FF4-3B61-40E4-B773-81DEB09A4D93}">
      <text>
        <r>
          <rPr>
            <b/>
            <sz val="9"/>
            <color indexed="81"/>
            <rFont val="Tahoma"/>
            <family val="2"/>
          </rPr>
          <t>Presupuesto vigente, suma de presupuesto inicial y modificaciones aprobadas
Incluye costes indirectos (PEM) si esta definido el porcentaje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<sst xmlns="http://schemas.openxmlformats.org/spreadsheetml/2006/main" count="288" uniqueCount="95">
  <si>
    <t>Sistema de monitorización y biosensorización ULBIOS WATER</t>
  </si>
  <si>
    <t>Presupuesto</t>
  </si>
  <si>
    <t>Código</t>
  </si>
  <si>
    <t>Nat</t>
  </si>
  <si>
    <t>Ud</t>
  </si>
  <si>
    <t>Resumen</t>
  </si>
  <si>
    <t>Comentario</t>
  </si>
  <si>
    <t>N</t>
  </si>
  <si>
    <t>Longitud</t>
  </si>
  <si>
    <t>Anchura</t>
  </si>
  <si>
    <t>Altura</t>
  </si>
  <si>
    <t>Cantidad</t>
  </si>
  <si>
    <t>CanPres</t>
  </si>
  <si>
    <t>Pres</t>
  </si>
  <si>
    <t>ImpPres</t>
  </si>
  <si>
    <t>ULBIOS WATER</t>
  </si>
  <si>
    <t>Capítulo</t>
  </si>
  <si>
    <t/>
  </si>
  <si>
    <t>ULBIOS_PSL_PSA_AFS</t>
  </si>
  <si>
    <t>Partida</t>
  </si>
  <si>
    <t>Sistema de monitorización y biosensorización ULBIOS WATER IMPULSION AGUA FRIA</t>
  </si>
  <si>
    <t>Suministro, montaje y puesta en marcha del sistema de biosensorización ULBIOS Water AFS como solución digital de vigilancia en continuo, muestreo y evaluación de riesgos definidos en el Plan Sanitario de Legionella y/o Plan Sanitario del Agua según el RD487/2022 y/o RD3/2023. El equipo consta de sonda multiparamétrica sin membrana fabricado en acero inoxidable 304 basado en principios electroquímicos para la determinación de pH, Cloro Libre, ORP y temperatura, para unas condiciones de servicio máximas de 6,9 bar hasta 49ºC, para rangos de entre 0-14 en pH con una sensibilidad de 0,01unidades, con medida precisa de oxidante , tanto ORP como cloro libre con compensación simultánea por temperatura y pH según la metodología húmeda DPD y rango entre 0 y 5 ppm con una precisión de 0,01mg/l, alimentación 24Vdc y salida Modbus. Con conexión a armario de comunicaciones Ulbios Gateway. Incluyendo montaje y puesta en marcha del sistema ULBIOS Water, incluyendo suministro celda de flujo, regulador de caudal e inserto o colector PSA embridado en función de su ubicación, todo en material NIRON PREMIUM de polipropileno copolímero random PP-RCT RA 7050 resistente a la degradación oxidativa por hipoclorito de sodio con clasificación de resistencia al cloro CLASE3 según ASTMF876, compuesto con fibra de vidrio (1/4)PP-RCT // (2/4)PP-RCT+FV // (1/4)PP-RCT, SDR 7,3, Clase 1/10-2/10-4/10-5/6. Fabricado y certificado según especificaciones para sistemas a presión de tuberías de PP-RCT con fibra de vidrio AENOR RP 1,78, ASTM F2389 , NSF/ANSI Standard 14, certificado de idoneidad para trasiego de agua potable según norma NSF/ANSI Standard 61 (C.HOT 180 °F/82 °C) y certificado ASTM F2023: Ensayo para la evaluación de la resistencia a la degradación oxidativa de las tuberías y accesorios en instalaciones de agua caliente clorada, acabado en sus extremos en bridas o racores y válvulas de esfera. Incluyendo parte proporcional de cableado, accesorios y pequeño material que se precise en el montaje. Incluyendo el suministro e instalación de armario Ulbios Gateway totalmente programado y pre configurado para conexión de sondas ULBIOS WATER de dimensiones 360x360X180mm aprox, compuesto por un sistema para alimentación eléctrica de sondas mediante fuentes de alimentación de 220V a 12/24 Vdc e interconexión mediante un controlador industrial con módem GPRS/LTE integrado, para lectura de señales analógicas 4-20mA y señales digitales RS-485. El armario incorpora Módulo de radio LoRa 868/915 MHz, 33dBm, 2 W para la comunicación Modbus entre el cuadro principal y sus posibles secundarios. El controlador ejecuta un kernel de Linux diseñado y compilado específicamente para ULBIOS Water, contando con SystemD como «daemon» para la gestión del sistema y trasmisión de lecturas cuarto horarias vía SIM a ULBIOS Platform. Dispone de diferencial, protector contra sobretensiones transitorias, aisladores galvánicos, toma de corriente y cableado a bornas de las señales de alimentación y comunicación, con todos los accesorios necesarios. Se considera todo ello instalado, verificado y con los controles y pruebas necesarios, así como los certificados, homologaciones y documentación técnica exigida por D.F, incluyendo puesta en marcha del sistema ULBIOS Water. La unidad se medirá instalada, conexionada, calibrada, y comprobando su correcto funcionamiento.</t>
  </si>
  <si>
    <t>colectorpremium</t>
  </si>
  <si>
    <t>Material</t>
  </si>
  <si>
    <t>u</t>
  </si>
  <si>
    <t>Colector PSA NIRON PREMIUM PP-RCT con fibra de vidrio SDR 7,3/ Serie 3.2</t>
  </si>
  <si>
    <t>sondaphorpfcltemprr</t>
  </si>
  <si>
    <t>Sonda multiparamétrica ph,orp, cloro libre y temperatura con reservorio y rotámetro</t>
  </si>
  <si>
    <t>comunicaciones</t>
  </si>
  <si>
    <t>Hardware comunicación Ulbios gateway</t>
  </si>
  <si>
    <t>cuadrocomradio</t>
  </si>
  <si>
    <t>Cuadro comunicaciones con radio</t>
  </si>
  <si>
    <t>pem</t>
  </si>
  <si>
    <t>Puesta en marcha</t>
  </si>
  <si>
    <t>mataux</t>
  </si>
  <si>
    <t>Material auxiliar</t>
  </si>
  <si>
    <t>mo0010</t>
  </si>
  <si>
    <t>Mano de obra</t>
  </si>
  <si>
    <t>h</t>
  </si>
  <si>
    <t>Técnico</t>
  </si>
  <si>
    <t>mo001</t>
  </si>
  <si>
    <t>Oficial electricista</t>
  </si>
  <si>
    <t>mo003</t>
  </si>
  <si>
    <t>Ayudante electricista</t>
  </si>
  <si>
    <t>mo004</t>
  </si>
  <si>
    <t>Oficial 1º fontanero</t>
  </si>
  <si>
    <t>ulsreport-af</t>
  </si>
  <si>
    <t>Servicio de digitalización anual</t>
  </si>
  <si>
    <t>%0200</t>
  </si>
  <si>
    <t>Otros</t>
  </si>
  <si>
    <t>%</t>
  </si>
  <si>
    <t>Medios auxiliares</t>
  </si>
  <si>
    <t>Total ULBIOS_PSL_PSA_AFS</t>
  </si>
  <si>
    <t>ULBIOS_PSL_PSA_RACS</t>
  </si>
  <si>
    <t>Sistema de monitorización y biosensorización ULBIOS WATER retorno ACS BIO</t>
  </si>
  <si>
    <t>Suministro, montaje y puesta en marcha del sistema de biosensorización ULBIOS Water retorno ACS BIO y suministro colector PSL_PSA  como solución digital de vigilancia en contínuo, muestreo y evaluación de riesgos definidos en el Plan Sanitario de Legionella y/o Plan Sanitario del Agua según el RD487/2022 y/o RD3/2023. El equipo consta de biosensor de Biofilm con electrodo de trabajo de Titanio y lectura a tiempo real de bioactividad del crecimiento (o descenso) de biofilms asociados al metabolismo aeróbico con sensibilidad para detectar una cobertura orgánica de su superficie de a partir del 1 %, en condiciones de servicio de &lt;10bar y hasta 60ºC de temperatura, con salida dual 4/20mA o Modbus y fuente de alimentación de 12V, sonda de temperatura RTD PT100 clase A con vaina de acero Inox 316, inmersor inox de diámetro 6mm y 75mm de longitud, para rangos de temperatura entre 0-100ºC y salida 4-20mA, una de ellas en el colector y otra en impulsión y sonda de presión con precisión del 1% FE sg IEC6670 y 0,5% FE sg BSFL, para rangos entre 0-16bar, alimentación 24Vdc y salida 4-20mA.Incluyendo suministro colector PSA embridado fabricado con tubo NIRON PREMIUM de polipropileno copolímero random PP-RCT RA 7050 resistente a la degradación oxidativa por hipoclorito de sodio con clasificación de resistencia al cloro CLASE3 según ASTMF876, compuesto con fibra de vidrio (1/4)PP-RCT // (2/4)PP-RCT+FV // (1/4)PP-RCT, SDR 7,3, Clase 1/10-2/10-4/10-5/6. Fabricado y certificado según especificaciones para sistemas a presión de tuberías de PP-RCT con fibra de vidrio AENOR RP 1,78, ASTM F2389 , NSF/ANSI Standard 14, certificado de idoneidad para trasiego de agua potable según norma NSF/ANSI Standard 61 (C.HOT 180 °F/82 °C) y certificado ASTM F2023: Ensayo para la evaluación de la resistencia a la degradación oxidativa de las tuberías y accesorios en instalaciones de agua caliente clorada, acabado en sus extremos en bridas o racores y válvulas de esfera. Incluyendo parte proporcional de cableado, accesorios y pequeño material que se precise en el montaje. Incluyendo el suministro e instalación de armario Ulbios Gateway totalmente programado y pre configurado para conexión de sondas ULBIOS WATER de dimensiones 360x360X180mm aprox, compuesto por un sistema para alimentación eléctrica de sondas mediante fuentes de alimentación de 220V a 12/24 Vdc e interconexión mediante un controlador industrial con módem GPRS/LTE integrado, para lectura de señales analógicas 4-20mA y señales digitales RS-485. El armario incorpora Módulo de radio LoRa 868/915 MHz, 33dBm, 2 W para la comunicación Modbus entre el cuadro principal y sus posibles secundarios. El controlador ejecuta un kernel de Linux diseñado y compilado específicamente para ULBIOS Water, contando con SystemD como «daemon» para la gestión del sistema y trasmisión de lecturas cuarto horarias vía SIM a ULBIOS Platform. Dispone de diferencial, protector contra sobretensiones transitorias, aisladores galvánicos, toma de corriente y cableado a bornas de las señales de alimentación y comunicación, con todos los accesorios necesarios. Se considera todo ello instalado, verificado y con los controles y pruebas necesarios, así como los certificados, homologaciones y documentación técnica exigida por D.F, incluyendo puesta en marcha del sistema ULBIOS Water. La unidad se medirá instalada, conexionada, calibrada, y comprobando su correcto funcionamiento.</t>
  </si>
  <si>
    <t>sondabiofilm</t>
  </si>
  <si>
    <t>Sonda Biofilm</t>
  </si>
  <si>
    <t>sondapresion</t>
  </si>
  <si>
    <t>Sonda Presion</t>
  </si>
  <si>
    <t>sondatemperatura</t>
  </si>
  <si>
    <t>Sonda Temperatura</t>
  </si>
  <si>
    <t>ulsreport</t>
  </si>
  <si>
    <t>ulslegionela</t>
  </si>
  <si>
    <t>Servicio anual de Consultoria Predicción del Riesgo de Legionella</t>
  </si>
  <si>
    <t>Total ULBIOS_PSL_PSA_RACS</t>
  </si>
  <si>
    <t>ULBIOS_PSL_PSA_CT</t>
  </si>
  <si>
    <t>Sistema de monitorización y biosensorización ULBIOS WATER Cooling Tower circuito de retorno</t>
  </si>
  <si>
    <t>Suministro, montaje y puesta en marcha del sistema de biosensorización ULBIOS Water Cooling Tower circuito de retorno y suministro colector PSL_PSA  como solución digital de vigilancia en contínuo, muestreo y evaluación de riesgos definidos en el Plan Sanitario de Legionella y/o Plan Sanitario del Agua según el RD487/2022 y/o RD3/2023. El equipo consta de biosensor de Biofilm con electrodo de trabajo de Titanio y lectura a tiempo real de bioactividad del crecimiento (o descenso) de biofilms asociados al metabolismo aeróbico con sensibilidad para detectar una cobertura orgánica de su superficie de a partir del 1 %, en condiciones de servicio de &lt;10bar y hasta 60ºC de temperatura, con salida dual 4/20mA o Modbus y fuente de alimentación de 12V, con sonda de pH con cuerpo en PPS (Ryton®), unión de cerámica, electrodo de vidrio, Viton® y titanio para condiciones de servicio máximas de 7 bar a 65ºC y velocidad de fluido máxima de 3m/s, para rangos de entre 0-14 en pH con una sensibilidad de 0,01unidades para pH, alimentación 24Vdc y salida 4-20mA , para rangos de entre 0-14 y sensibilidad de 0,01unidades, con salida 4-20mA, fuente de alimentación de 24V y separadores galvánicos, sonda de ORP / cloro libre y sonda de conductividad electroquímica para medidas en aguas de alta pureza, aguas potables, de procesado, industriales o residuales con medidas entre 200 µS y 200 mS; con conexión a controlador/transmisor para salida de dato analógica (4-20 mA) y sonda de temperatura RTD PT100 clase A con vaina de acero Inox 316, inmersor inox de diámetro 6mm y 75mm de longitud, para rangos de temperatura entre 0-100ºC y salida 4-20mA. Incluyendo suministro colector PSL/PSA embridado fabricado con tubo NIRON PREMIUM de polipropileno copolímero random PP-RCT RA 7050 resistente a la degradación oxidativa por hipoclorito de sodio con clasificación de resistencia al cloro CLASE3 según ASTMF876, compuesto con fibra de vidrio (1/4)PP-RCT // (2/4)PP-RCT+FV // (1/4)PP-RCT, SDR 7,3, Clase 1/10-2/10-4/10-5/6. Fabricado y certificado según especificaciones para sistemas a presión de tuberías de PP-RCT con fibra de vidrio AENOR RP 1,78, ASTM F2389 , NSF/ANSI Standard 14, certificado de idoneidad para trasiego de agua potable según norma NSF/ANSI Standard 61 (C.HOT 180 °F/82 °C) y certificado ASTM F2023: Ensayo para la evaluación de la resistencia a la degradación oxidativa de las tuberías y accesorios en instalaciones de agua caliente clorada, acabado en sus extremos en bridas o racores y válvulas de esfera. Incluyendo parte proporcional de cableado, accesorios y pequeño material que se precise en el montaje. Incluyendo el suministro e instalación de armario Ulbios Gateway totalmente programado y pre configurado para conexión de sondas ULBIOS WATER de dimensiones 540x360X180mm aprox, compuesto sistema para alimentación eléctrica de sondas mediante fuentes de alimentación de 220V a 12/24 Vdc e interconexión por un  microcontrolador (uC) industrial según normas UNE-EN 61010-1, UNE-EN 61000-6-2 y UNE-EN 61000-6-4, con módem GPRS/LTE integrado I/O de bajo nivel, incluyéndose la lectura de señales analógicas tanto en tensión como en corriente con una impedancia de entrada conocida de resolución 12bits. El uC incluye 7 entradas y es modulable hasta 21 entradas y con salida relés 6A. Con envolvente auto extinguible V0, protección choque eléctrico de doble aislamiento Clase II y categoría de instalación III, con interface RS485 aislado galvánicamente, Ethernet 10/100Mbps y wifi 802.11 b/g/n (2,4 GHz). El micro-controlador (uC) ejecuta un kernel de Linux diseñado y compilado específicamente para ULBIOS Water, contando con SystemD como «daemon» para la gestión del sistema y trasmisión de lecturas cuarto horarias vía SIM a ULBIOS Platform. Dispone de diferencial, magneto térmicos, toma de corriente y cableados a bornas de las señales de alimentación y comunicación, con todos los accesorios necesarios. Se considera todo ello instalado, verificado y con los controles y pruebas necesarios, así como los certificados, homologaciones y documentación técnica exigida por D.F, incluyendo puesta en marcha del sistema ULBIOS Water. La unidad se medirá instalada, conexionada, calibrada, y comprobando su correcto funcionamiento.</t>
  </si>
  <si>
    <t>sondaconductividad</t>
  </si>
  <si>
    <t>Sonda conductividad</t>
  </si>
  <si>
    <t>sondaph</t>
  </si>
  <si>
    <t>Sonda pH</t>
  </si>
  <si>
    <t>sondadesinf</t>
  </si>
  <si>
    <t>Sonda Control nivel desinfectante</t>
  </si>
  <si>
    <t>Total ULBIOS_PSL_PSA_CT</t>
  </si>
  <si>
    <t>ULBIOS_SONDAS</t>
  </si>
  <si>
    <t>Unitarios Sondas</t>
  </si>
  <si>
    <t>Sondas unitarias de: 
Sonda multiparamétrica sin membrana fabricado en acero inoxidable 304 basado en principios electroquímicos para la determinación de pH, Cloro Libre, ORP y temperatura, para unas condiciones de servicio máximas de 6,9 bar hasta 49ºC, para rangos de entre 0-14 en pH con una sensibilidad de 0,01unidades, con medida precisa de oxidante , tanto ORP como cloro libre con compensación simultánea por temperatura y pH según la metodología húmeda DPD y rango entre 0 y 5 ppm con una precisión de 0,01mg/l, alimentación 24Vdc y salida Modbus.                                                                                                                           
Sonda de Biofilm con electrodo de trabajo de Titanio y lectura a tiempo real de bioactividad del crecimiento (o descenso) de biofilms asociados al metabolismo aeróbico con sensibilidad para detectar una cobertura orgánica de su superficie de a partir del 1 %, en condiciones de servicio de &lt;10bar y hasta 60ºC de temperatura, con salida dual 4/20mA o Modbus.
Sonda de turbidez con tecnología óptica, incluyendo celda de desbordamiento equipada con una pequeña válvula para regular el flujo, mantener el fuido a baja presión y eliminar las burbujas de aire. Con compensación por temperatura. Para rangos de medición desde 0 hasta entre 4 NTU según norma ISO 7027 y EN 27027, y resolución de 0.001 NTU, con entornos de trabajo comprendidos hasta un temperatura máxima de 60 °C y presión de 6 bar a 25 °C, alimentación 9-36Vdc y salida 4-20mA.                                                                                                                                                                                                                                              Sonda de presión con precisión del 1% FE sg IEC6670 y 0,5% FE sg BSFL, para rangos entre 0-16bar, alimentación 24Vdc y salida 4-20mA.
Sonda de temperatura RTD PT100 clase A con vaina de acero Inox 316, inmersor inox de diámetro 6mm y 75mm de longitud, para rangos de temperatura entre 0-100ºC y salida 4-20mA.                                                                                                                                                                                                                   
Sonda de conductividad electroquímica de acero inoxidable para medidas en aguas de alta pureza, aguas potables, de procesado, industriales o residuales con medidas entre 0,5 y 200 µS/cm y 200 mS; con compensación de temperatura y medición de temperatura incorporada, para entornos de trabajo comprendidos entre una temperatura de -5 a 85 °C y presión máxima de 10 bar a 25 °C, incluyendo el controlador/transmisor y salida Modbus.</t>
  </si>
  <si>
    <t>sondaorp</t>
  </si>
  <si>
    <t>Sonda ORP / Cloro libre</t>
  </si>
  <si>
    <t>sondaturbidez</t>
  </si>
  <si>
    <t>Sonda Turbidez</t>
  </si>
  <si>
    <t>Total ULBIOS_SONDAS</t>
  </si>
  <si>
    <t>Total ULBIOS WATER</t>
  </si>
  <si>
    <t>ULBIOS TT.</t>
  </si>
  <si>
    <t>Sistema de monitorización de termos ULBIOS TT</t>
  </si>
  <si>
    <t>ULBIOS TT</t>
  </si>
  <si>
    <t>Suministro y montaje del dispositivo de monitorización de temperatura ULBIOS TT de elementos de almacenamiento de agua de ACS con número de patente ES 1314081Y, como solución digital de vigilancia en contínuo, muestreo y evaluación de riesgos definidos en el Plan Sanitario de Legionella y/o Plan Sanitario del Agua según el RD487/2022 en termos eléctricos y/o puntos de la red de ACS. El equipo consta de sonda de temperatura digital con medida desde -55ºC a 125ºC y precisión de 0,5ºC, incluyendo comunicador mediante NB-IoT de Telefonica Tech y alimentación mediante bateria de litio de larga duración y/o alimentación a 220V. Incluye accesorios para colocación en termo y/o punto de la red. Se considera todo ello instalado, verificado y con los controles y pruebas necesarios, así como los certificados, homologaciones y documentación técnica exigida por D.F. La unidad se medirá instalada, conexionada, calibrada, y comprobando su correcto funcionamiento.</t>
  </si>
  <si>
    <t>ULBIOS_TT</t>
  </si>
  <si>
    <t>ulsreportTT</t>
  </si>
  <si>
    <t>Servicio de Digitalización anual ULBIOS TT</t>
  </si>
  <si>
    <t>Total ULBIOS TT</t>
  </si>
  <si>
    <t>Total ULBIOS TT.</t>
  </si>
  <si>
    <t>Total TUBERÍA NIRON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</si>
</sst>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Aptos Narrow"/>
      <family val="2"/>
      <scheme val="minor"/>
    </font>
    <font>
      <b/>
      <sz val="10"/>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s>
  <fills count="5">
    <fill>
      <patternFill patternType="none"/>
    </fill>
    <fill>
      <patternFill patternType="gray125"/>
    </fill>
    <fill>
      <patternFill patternType="solid">
        <fgColor rgb="FF98C7AF"/>
        <bgColor indexed="64"/>
      </patternFill>
    </fill>
    <fill>
      <patternFill patternType="solid">
        <fgColor rgb="FFFFEDDB"/>
        <bgColor indexed="64"/>
      </patternFill>
    </fill>
    <fill>
      <patternFill patternType="solid">
        <fgColor rgb="FFC0C0C0"/>
        <bgColor indexed="64"/>
      </patternFill>
    </fill>
  </fills>
  <borders count="1">
    <border>
      <left/>
      <right/>
      <top/>
      <bottom/>
      <diagonal/>
    </border>
  </borders>
  <cellStyleXfs count="1">
    <xf numFmtId="0" fontId="0" fillId="0" borderId="0"/>
  </cellStyleXfs>
  <cellXfs count="24">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0" fontId="5" fillId="2" borderId="0" xfId="0"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4" fontId="8" fillId="0" borderId="0" xfId="0" applyNumberFormat="1" applyFont="1" applyAlignment="1">
      <alignment vertical="top"/>
    </xf>
    <xf numFmtId="164" fontId="7" fillId="0" borderId="0" xfId="0" applyNumberFormat="1" applyFont="1" applyAlignment="1">
      <alignment vertical="top"/>
    </xf>
    <xf numFmtId="4" fontId="7" fillId="0" borderId="0" xfId="0" applyNumberFormat="1" applyFont="1" applyAlignment="1">
      <alignment vertical="top"/>
    </xf>
    <xf numFmtId="49" fontId="5"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0" fontId="7" fillId="0" borderId="0" xfId="0" applyFont="1" applyAlignment="1">
      <alignment vertical="top" wrapText="1"/>
    </xf>
    <xf numFmtId="0" fontId="7"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91E74-6384-488B-8291-8506634D58DB}">
  <dimension ref="A1:M89"/>
  <sheetViews>
    <sheetView tabSelected="1" workbookViewId="0">
      <pane xSplit="4" ySplit="3" topLeftCell="E4" activePane="bottomRight" state="frozen"/>
      <selection pane="topRight" activeCell="E1" sqref="E1"/>
      <selection pane="bottomLeft" activeCell="A4" sqref="A4"/>
      <selection pane="bottomRight" activeCell="G6" sqref="G6"/>
    </sheetView>
  </sheetViews>
  <sheetFormatPr baseColWidth="10" defaultRowHeight="14.25" x14ac:dyDescent="0.45"/>
  <cols>
    <col min="1" max="1" width="14.19921875" bestFit="1" customWidth="1"/>
    <col min="2" max="2" width="8.19921875" bestFit="1" customWidth="1"/>
    <col min="3" max="3" width="3.46484375" bestFit="1" customWidth="1"/>
    <col min="4" max="4" width="66.73046875" customWidth="1"/>
    <col min="5" max="5" width="10.1328125" bestFit="1" customWidth="1"/>
    <col min="6" max="6" width="2.53125" bestFit="1" customWidth="1"/>
    <col min="7" max="7" width="7.73046875" bestFit="1" customWidth="1"/>
    <col min="8" max="8" width="7.53125" bestFit="1" customWidth="1"/>
    <col min="9" max="9" width="5.796875" bestFit="1" customWidth="1"/>
    <col min="10" max="10" width="17.59765625" bestFit="1" customWidth="1"/>
    <col min="11" max="11" width="7.6640625" bestFit="1" customWidth="1"/>
    <col min="12" max="12" width="6.53125" bestFit="1" customWidth="1"/>
    <col min="13" max="13" width="7.53125" bestFit="1" customWidth="1"/>
  </cols>
  <sheetData>
    <row r="1" spans="1:13" x14ac:dyDescent="0.45">
      <c r="A1" s="1" t="s">
        <v>0</v>
      </c>
      <c r="B1" s="2"/>
      <c r="C1" s="2"/>
      <c r="D1" s="2"/>
      <c r="E1" s="2"/>
      <c r="F1" s="2"/>
      <c r="G1" s="2"/>
      <c r="H1" s="2"/>
      <c r="I1" s="2"/>
      <c r="J1" s="2"/>
      <c r="K1" s="2"/>
      <c r="L1" s="2"/>
      <c r="M1" s="2"/>
    </row>
    <row r="2" spans="1:13" ht="18" x14ac:dyDescent="0.45">
      <c r="A2" s="3" t="s">
        <v>1</v>
      </c>
      <c r="B2" s="2"/>
      <c r="C2" s="2"/>
      <c r="D2" s="2"/>
      <c r="E2" s="2"/>
      <c r="F2" s="2"/>
      <c r="G2" s="2"/>
      <c r="H2" s="2"/>
      <c r="I2" s="2"/>
      <c r="J2" s="2"/>
      <c r="K2" s="2"/>
      <c r="L2" s="2"/>
      <c r="M2" s="2"/>
    </row>
    <row r="3" spans="1:13" x14ac:dyDescent="0.45">
      <c r="A3" s="4" t="s">
        <v>2</v>
      </c>
      <c r="B3" s="4" t="s">
        <v>3</v>
      </c>
      <c r="C3" s="4" t="s">
        <v>4</v>
      </c>
      <c r="D3" s="20" t="s">
        <v>5</v>
      </c>
      <c r="E3" s="4" t="s">
        <v>6</v>
      </c>
      <c r="F3" s="4" t="s">
        <v>7</v>
      </c>
      <c r="G3" s="4" t="s">
        <v>8</v>
      </c>
      <c r="H3" s="4" t="s">
        <v>9</v>
      </c>
      <c r="I3" s="4" t="s">
        <v>10</v>
      </c>
      <c r="J3" s="4" t="s">
        <v>11</v>
      </c>
      <c r="K3" s="4" t="s">
        <v>12</v>
      </c>
      <c r="L3" s="4" t="s">
        <v>13</v>
      </c>
      <c r="M3" s="4" t="s">
        <v>14</v>
      </c>
    </row>
    <row r="4" spans="1:13" x14ac:dyDescent="0.45">
      <c r="A4" s="5" t="s">
        <v>15</v>
      </c>
      <c r="B4" s="5" t="s">
        <v>16</v>
      </c>
      <c r="C4" s="5" t="s">
        <v>17</v>
      </c>
      <c r="D4" s="21" t="s">
        <v>0</v>
      </c>
      <c r="E4" s="6"/>
      <c r="F4" s="6"/>
      <c r="G4" s="6"/>
      <c r="H4" s="6"/>
      <c r="I4" s="6"/>
      <c r="J4" s="6"/>
      <c r="K4" s="7">
        <f>K74</f>
        <v>1</v>
      </c>
      <c r="L4" s="8">
        <f>L74</f>
        <v>0</v>
      </c>
      <c r="M4" s="8">
        <f>M74</f>
        <v>0</v>
      </c>
    </row>
    <row r="5" spans="1:13" x14ac:dyDescent="0.45">
      <c r="A5" s="9" t="s">
        <v>18</v>
      </c>
      <c r="B5" s="10" t="s">
        <v>19</v>
      </c>
      <c r="C5" s="10" t="s">
        <v>17</v>
      </c>
      <c r="D5" s="18" t="s">
        <v>20</v>
      </c>
      <c r="E5" s="11"/>
      <c r="F5" s="11"/>
      <c r="G5" s="11"/>
      <c r="H5" s="11"/>
      <c r="I5" s="11"/>
      <c r="J5" s="11"/>
      <c r="K5" s="12">
        <f>K19</f>
        <v>0</v>
      </c>
      <c r="L5" s="12">
        <f>L19</f>
        <v>9535.0400000000009</v>
      </c>
      <c r="M5" s="12">
        <f>M19</f>
        <v>0</v>
      </c>
    </row>
    <row r="6" spans="1:13" ht="325.5" x14ac:dyDescent="0.45">
      <c r="A6" s="11"/>
      <c r="B6" s="11"/>
      <c r="C6" s="11"/>
      <c r="D6" s="18" t="s">
        <v>21</v>
      </c>
      <c r="E6" s="11"/>
      <c r="F6" s="11"/>
      <c r="G6" s="11"/>
      <c r="H6" s="11"/>
      <c r="I6" s="11"/>
      <c r="J6" s="11"/>
      <c r="K6" s="11"/>
      <c r="L6" s="11"/>
      <c r="M6" s="11"/>
    </row>
    <row r="7" spans="1:13" x14ac:dyDescent="0.45">
      <c r="A7" s="10" t="s">
        <v>22</v>
      </c>
      <c r="B7" s="10" t="s">
        <v>23</v>
      </c>
      <c r="C7" s="10" t="s">
        <v>24</v>
      </c>
      <c r="D7" s="18" t="s">
        <v>25</v>
      </c>
      <c r="E7" s="11"/>
      <c r="F7" s="11"/>
      <c r="G7" s="11"/>
      <c r="H7" s="11"/>
      <c r="I7" s="11"/>
      <c r="J7" s="11"/>
      <c r="K7" s="13">
        <v>1</v>
      </c>
      <c r="L7" s="14">
        <v>462</v>
      </c>
      <c r="M7" s="12">
        <f>ROUND(K7*L7,2)</f>
        <v>462</v>
      </c>
    </row>
    <row r="8" spans="1:13" x14ac:dyDescent="0.45">
      <c r="A8" s="10" t="s">
        <v>26</v>
      </c>
      <c r="B8" s="10" t="s">
        <v>19</v>
      </c>
      <c r="C8" s="10" t="s">
        <v>24</v>
      </c>
      <c r="D8" s="18" t="s">
        <v>27</v>
      </c>
      <c r="E8" s="11"/>
      <c r="F8" s="11"/>
      <c r="G8" s="11"/>
      <c r="H8" s="11"/>
      <c r="I8" s="11"/>
      <c r="J8" s="11"/>
      <c r="K8" s="13">
        <v>1</v>
      </c>
      <c r="L8" s="14">
        <v>4812.5</v>
      </c>
      <c r="M8" s="12">
        <f>ROUND(K8*L8,2)</f>
        <v>4812.5</v>
      </c>
    </row>
    <row r="9" spans="1:13" x14ac:dyDescent="0.45">
      <c r="A9" s="10" t="s">
        <v>28</v>
      </c>
      <c r="B9" s="10" t="s">
        <v>23</v>
      </c>
      <c r="C9" s="10" t="s">
        <v>24</v>
      </c>
      <c r="D9" s="18" t="s">
        <v>29</v>
      </c>
      <c r="E9" s="11"/>
      <c r="F9" s="11"/>
      <c r="G9" s="11"/>
      <c r="H9" s="11"/>
      <c r="I9" s="11"/>
      <c r="J9" s="11"/>
      <c r="K9" s="13">
        <v>1</v>
      </c>
      <c r="L9" s="14">
        <v>993.75</v>
      </c>
      <c r="M9" s="12">
        <f>ROUND(K9*L9,2)</f>
        <v>993.75</v>
      </c>
    </row>
    <row r="10" spans="1:13" x14ac:dyDescent="0.45">
      <c r="A10" s="10" t="s">
        <v>30</v>
      </c>
      <c r="B10" s="10" t="s">
        <v>23</v>
      </c>
      <c r="C10" s="10" t="s">
        <v>24</v>
      </c>
      <c r="D10" s="18" t="s">
        <v>31</v>
      </c>
      <c r="E10" s="11"/>
      <c r="F10" s="11"/>
      <c r="G10" s="11"/>
      <c r="H10" s="11"/>
      <c r="I10" s="11"/>
      <c r="J10" s="11"/>
      <c r="K10" s="13">
        <v>1</v>
      </c>
      <c r="L10" s="14">
        <v>1125</v>
      </c>
      <c r="M10" s="12">
        <f>ROUND(K10*L10,2)</f>
        <v>1125</v>
      </c>
    </row>
    <row r="11" spans="1:13" x14ac:dyDescent="0.45">
      <c r="A11" s="10" t="s">
        <v>32</v>
      </c>
      <c r="B11" s="10" t="s">
        <v>19</v>
      </c>
      <c r="C11" s="10" t="s">
        <v>24</v>
      </c>
      <c r="D11" s="18" t="s">
        <v>33</v>
      </c>
      <c r="E11" s="11"/>
      <c r="F11" s="11"/>
      <c r="G11" s="11"/>
      <c r="H11" s="11"/>
      <c r="I11" s="11"/>
      <c r="J11" s="11"/>
      <c r="K11" s="13">
        <v>1</v>
      </c>
      <c r="L11" s="14">
        <v>468.75</v>
      </c>
      <c r="M11" s="12">
        <f>ROUND(K11*L11,2)</f>
        <v>468.75</v>
      </c>
    </row>
    <row r="12" spans="1:13" x14ac:dyDescent="0.45">
      <c r="A12" s="10" t="s">
        <v>34</v>
      </c>
      <c r="B12" s="10" t="s">
        <v>23</v>
      </c>
      <c r="C12" s="10" t="s">
        <v>24</v>
      </c>
      <c r="D12" s="18" t="s">
        <v>35</v>
      </c>
      <c r="E12" s="11"/>
      <c r="F12" s="11"/>
      <c r="G12" s="11"/>
      <c r="H12" s="11"/>
      <c r="I12" s="11"/>
      <c r="J12" s="11"/>
      <c r="K12" s="13">
        <v>1</v>
      </c>
      <c r="L12" s="14">
        <v>456</v>
      </c>
      <c r="M12" s="12">
        <f>ROUND(K12*L12,2)</f>
        <v>456</v>
      </c>
    </row>
    <row r="13" spans="1:13" x14ac:dyDescent="0.45">
      <c r="A13" s="10" t="s">
        <v>36</v>
      </c>
      <c r="B13" s="10" t="s">
        <v>37</v>
      </c>
      <c r="C13" s="10" t="s">
        <v>38</v>
      </c>
      <c r="D13" s="18" t="s">
        <v>39</v>
      </c>
      <c r="E13" s="11"/>
      <c r="F13" s="11"/>
      <c r="G13" s="11"/>
      <c r="H13" s="11"/>
      <c r="I13" s="11"/>
      <c r="J13" s="11"/>
      <c r="K13" s="13">
        <v>3</v>
      </c>
      <c r="L13" s="14">
        <v>58</v>
      </c>
      <c r="M13" s="12">
        <f>ROUND(K13*L13,2)</f>
        <v>174</v>
      </c>
    </row>
    <row r="14" spans="1:13" x14ac:dyDescent="0.45">
      <c r="A14" s="10" t="s">
        <v>40</v>
      </c>
      <c r="B14" s="10" t="s">
        <v>37</v>
      </c>
      <c r="C14" s="10" t="s">
        <v>38</v>
      </c>
      <c r="D14" s="18" t="s">
        <v>41</v>
      </c>
      <c r="E14" s="11"/>
      <c r="F14" s="11"/>
      <c r="G14" s="11"/>
      <c r="H14" s="11"/>
      <c r="I14" s="11"/>
      <c r="J14" s="11"/>
      <c r="K14" s="13">
        <v>8</v>
      </c>
      <c r="L14" s="14">
        <v>20.51</v>
      </c>
      <c r="M14" s="12">
        <f>ROUND(K14*L14,2)</f>
        <v>164.08</v>
      </c>
    </row>
    <row r="15" spans="1:13" x14ac:dyDescent="0.45">
      <c r="A15" s="10" t="s">
        <v>42</v>
      </c>
      <c r="B15" s="10" t="s">
        <v>37</v>
      </c>
      <c r="C15" s="10" t="s">
        <v>38</v>
      </c>
      <c r="D15" s="18" t="s">
        <v>43</v>
      </c>
      <c r="E15" s="11"/>
      <c r="F15" s="11"/>
      <c r="G15" s="11"/>
      <c r="H15" s="11"/>
      <c r="I15" s="11"/>
      <c r="J15" s="11"/>
      <c r="K15" s="13">
        <v>2</v>
      </c>
      <c r="L15" s="14">
        <v>18.78</v>
      </c>
      <c r="M15" s="12">
        <f>ROUND(K15*L15,2)</f>
        <v>37.56</v>
      </c>
    </row>
    <row r="16" spans="1:13" x14ac:dyDescent="0.45">
      <c r="A16" s="10" t="s">
        <v>44</v>
      </c>
      <c r="B16" s="10" t="s">
        <v>37</v>
      </c>
      <c r="C16" s="10" t="s">
        <v>38</v>
      </c>
      <c r="D16" s="18" t="s">
        <v>45</v>
      </c>
      <c r="E16" s="11"/>
      <c r="F16" s="11"/>
      <c r="G16" s="11"/>
      <c r="H16" s="11"/>
      <c r="I16" s="11"/>
      <c r="J16" s="11"/>
      <c r="K16" s="13">
        <v>8</v>
      </c>
      <c r="L16" s="14">
        <v>16.18</v>
      </c>
      <c r="M16" s="12">
        <f>ROUND(K16*L16,2)</f>
        <v>129.44</v>
      </c>
    </row>
    <row r="17" spans="1:13" x14ac:dyDescent="0.45">
      <c r="A17" s="10" t="s">
        <v>46</v>
      </c>
      <c r="B17" s="10" t="s">
        <v>19</v>
      </c>
      <c r="C17" s="10" t="s">
        <v>24</v>
      </c>
      <c r="D17" s="18" t="s">
        <v>47</v>
      </c>
      <c r="E17" s="11"/>
      <c r="F17" s="11"/>
      <c r="G17" s="11"/>
      <c r="H17" s="11"/>
      <c r="I17" s="11"/>
      <c r="J17" s="11"/>
      <c r="K17" s="13">
        <v>12</v>
      </c>
      <c r="L17" s="14">
        <v>43.75</v>
      </c>
      <c r="M17" s="12">
        <f>ROUND(K17*L17,2)</f>
        <v>525</v>
      </c>
    </row>
    <row r="18" spans="1:13" x14ac:dyDescent="0.45">
      <c r="A18" s="10" t="s">
        <v>48</v>
      </c>
      <c r="B18" s="10" t="s">
        <v>49</v>
      </c>
      <c r="C18" s="10" t="s">
        <v>50</v>
      </c>
      <c r="D18" s="18" t="s">
        <v>51</v>
      </c>
      <c r="E18" s="11"/>
      <c r="F18" s="11"/>
      <c r="G18" s="11"/>
      <c r="H18" s="11"/>
      <c r="I18" s="11"/>
      <c r="J18" s="11"/>
      <c r="K18" s="13">
        <v>93.480999999999995</v>
      </c>
      <c r="L18" s="14">
        <v>2</v>
      </c>
      <c r="M18" s="12">
        <f>ROUND(K18*L18,2)</f>
        <v>186.96</v>
      </c>
    </row>
    <row r="19" spans="1:13" x14ac:dyDescent="0.45">
      <c r="A19" s="11"/>
      <c r="B19" s="11"/>
      <c r="C19" s="11"/>
      <c r="D19" s="22"/>
      <c r="E19" s="11"/>
      <c r="F19" s="11"/>
      <c r="G19" s="11"/>
      <c r="H19" s="11"/>
      <c r="I19" s="11"/>
      <c r="J19" s="15" t="s">
        <v>52</v>
      </c>
      <c r="K19" s="14">
        <v>0</v>
      </c>
      <c r="L19" s="16">
        <f>SUM(M7:M18)</f>
        <v>9535.0400000000009</v>
      </c>
      <c r="M19" s="16">
        <f>ROUND(K19*L19,2)</f>
        <v>0</v>
      </c>
    </row>
    <row r="20" spans="1:13" x14ac:dyDescent="0.45">
      <c r="A20" s="17"/>
      <c r="B20" s="17"/>
      <c r="C20" s="17"/>
      <c r="D20" s="23"/>
      <c r="E20" s="17"/>
      <c r="F20" s="17"/>
      <c r="G20" s="17"/>
      <c r="H20" s="17"/>
      <c r="I20" s="17"/>
      <c r="J20" s="17"/>
      <c r="K20" s="17"/>
      <c r="L20" s="17"/>
      <c r="M20" s="17"/>
    </row>
    <row r="21" spans="1:13" x14ac:dyDescent="0.45">
      <c r="A21" s="9" t="s">
        <v>53</v>
      </c>
      <c r="B21" s="10" t="s">
        <v>19</v>
      </c>
      <c r="C21" s="10" t="s">
        <v>17</v>
      </c>
      <c r="D21" s="18" t="s">
        <v>54</v>
      </c>
      <c r="E21" s="11"/>
      <c r="F21" s="11"/>
      <c r="G21" s="11"/>
      <c r="H21" s="11"/>
      <c r="I21" s="11"/>
      <c r="J21" s="11"/>
      <c r="K21" s="12">
        <f>K38</f>
        <v>0</v>
      </c>
      <c r="L21" s="12">
        <f>L38</f>
        <v>11622.22</v>
      </c>
      <c r="M21" s="12">
        <f>M38</f>
        <v>0</v>
      </c>
    </row>
    <row r="22" spans="1:13" ht="325.5" x14ac:dyDescent="0.45">
      <c r="A22" s="11"/>
      <c r="B22" s="11"/>
      <c r="C22" s="11"/>
      <c r="D22" s="18" t="s">
        <v>55</v>
      </c>
      <c r="E22" s="11"/>
      <c r="F22" s="11"/>
      <c r="G22" s="11"/>
      <c r="H22" s="11"/>
      <c r="I22" s="11"/>
      <c r="J22" s="11"/>
      <c r="K22" s="11"/>
      <c r="L22" s="11"/>
      <c r="M22" s="11"/>
    </row>
    <row r="23" spans="1:13" x14ac:dyDescent="0.45">
      <c r="A23" s="10" t="s">
        <v>22</v>
      </c>
      <c r="B23" s="10" t="s">
        <v>23</v>
      </c>
      <c r="C23" s="10" t="s">
        <v>24</v>
      </c>
      <c r="D23" s="18" t="s">
        <v>25</v>
      </c>
      <c r="E23" s="11"/>
      <c r="F23" s="11"/>
      <c r="G23" s="11"/>
      <c r="H23" s="11"/>
      <c r="I23" s="11"/>
      <c r="J23" s="11"/>
      <c r="K23" s="13">
        <v>1</v>
      </c>
      <c r="L23" s="14">
        <v>462</v>
      </c>
      <c r="M23" s="12">
        <f>ROUND(K23*L23,2)</f>
        <v>462</v>
      </c>
    </row>
    <row r="24" spans="1:13" x14ac:dyDescent="0.45">
      <c r="A24" s="10" t="s">
        <v>56</v>
      </c>
      <c r="B24" s="10" t="s">
        <v>23</v>
      </c>
      <c r="C24" s="10" t="s">
        <v>24</v>
      </c>
      <c r="D24" s="18" t="s">
        <v>57</v>
      </c>
      <c r="E24" s="11"/>
      <c r="F24" s="11"/>
      <c r="G24" s="11"/>
      <c r="H24" s="11"/>
      <c r="I24" s="11"/>
      <c r="J24" s="11"/>
      <c r="K24" s="13">
        <v>1</v>
      </c>
      <c r="L24" s="14">
        <v>3937.5</v>
      </c>
      <c r="M24" s="12">
        <f>ROUND(K24*L24,2)</f>
        <v>3937.5</v>
      </c>
    </row>
    <row r="25" spans="1:13" x14ac:dyDescent="0.45">
      <c r="A25" s="10" t="s">
        <v>58</v>
      </c>
      <c r="B25" s="10" t="s">
        <v>23</v>
      </c>
      <c r="C25" s="10" t="s">
        <v>24</v>
      </c>
      <c r="D25" s="18" t="s">
        <v>59</v>
      </c>
      <c r="E25" s="11"/>
      <c r="F25" s="11"/>
      <c r="G25" s="11"/>
      <c r="H25" s="11"/>
      <c r="I25" s="11"/>
      <c r="J25" s="11"/>
      <c r="K25" s="13">
        <v>1</v>
      </c>
      <c r="L25" s="14">
        <v>191.25</v>
      </c>
      <c r="M25" s="12">
        <f>ROUND(K25*L25,2)</f>
        <v>191.25</v>
      </c>
    </row>
    <row r="26" spans="1:13" x14ac:dyDescent="0.45">
      <c r="A26" s="10" t="s">
        <v>60</v>
      </c>
      <c r="B26" s="10" t="s">
        <v>23</v>
      </c>
      <c r="C26" s="10" t="s">
        <v>24</v>
      </c>
      <c r="D26" s="18" t="s">
        <v>61</v>
      </c>
      <c r="E26" s="11"/>
      <c r="F26" s="11"/>
      <c r="G26" s="11"/>
      <c r="H26" s="11"/>
      <c r="I26" s="11"/>
      <c r="J26" s="11"/>
      <c r="K26" s="13">
        <v>2</v>
      </c>
      <c r="L26" s="14">
        <v>262.5</v>
      </c>
      <c r="M26" s="12">
        <f>ROUND(K26*L26,2)</f>
        <v>525</v>
      </c>
    </row>
    <row r="27" spans="1:13" x14ac:dyDescent="0.45">
      <c r="A27" s="10" t="s">
        <v>28</v>
      </c>
      <c r="B27" s="10" t="s">
        <v>23</v>
      </c>
      <c r="C27" s="10" t="s">
        <v>24</v>
      </c>
      <c r="D27" s="18" t="s">
        <v>29</v>
      </c>
      <c r="E27" s="11"/>
      <c r="F27" s="11"/>
      <c r="G27" s="11"/>
      <c r="H27" s="11"/>
      <c r="I27" s="11"/>
      <c r="J27" s="11"/>
      <c r="K27" s="13">
        <v>1</v>
      </c>
      <c r="L27" s="14">
        <v>993.75</v>
      </c>
      <c r="M27" s="12">
        <f>ROUND(K27*L27,2)</f>
        <v>993.75</v>
      </c>
    </row>
    <row r="28" spans="1:13" x14ac:dyDescent="0.45">
      <c r="A28" s="10" t="s">
        <v>30</v>
      </c>
      <c r="B28" s="10" t="s">
        <v>23</v>
      </c>
      <c r="C28" s="10" t="s">
        <v>24</v>
      </c>
      <c r="D28" s="18" t="s">
        <v>31</v>
      </c>
      <c r="E28" s="11"/>
      <c r="F28" s="11"/>
      <c r="G28" s="11"/>
      <c r="H28" s="11"/>
      <c r="I28" s="11"/>
      <c r="J28" s="11"/>
      <c r="K28" s="13">
        <v>1</v>
      </c>
      <c r="L28" s="14">
        <v>1125</v>
      </c>
      <c r="M28" s="12">
        <f>ROUND(K28*L28,2)</f>
        <v>1125</v>
      </c>
    </row>
    <row r="29" spans="1:13" x14ac:dyDescent="0.45">
      <c r="A29" s="10" t="s">
        <v>32</v>
      </c>
      <c r="B29" s="10" t="s">
        <v>19</v>
      </c>
      <c r="C29" s="10" t="s">
        <v>24</v>
      </c>
      <c r="D29" s="18" t="s">
        <v>33</v>
      </c>
      <c r="E29" s="11"/>
      <c r="F29" s="11"/>
      <c r="G29" s="11"/>
      <c r="H29" s="11"/>
      <c r="I29" s="11"/>
      <c r="J29" s="11"/>
      <c r="K29" s="13">
        <v>1</v>
      </c>
      <c r="L29" s="14">
        <v>468.75</v>
      </c>
      <c r="M29" s="12">
        <f>ROUND(K29*L29,2)</f>
        <v>468.75</v>
      </c>
    </row>
    <row r="30" spans="1:13" x14ac:dyDescent="0.45">
      <c r="A30" s="10" t="s">
        <v>34</v>
      </c>
      <c r="B30" s="10" t="s">
        <v>23</v>
      </c>
      <c r="C30" s="10" t="s">
        <v>24</v>
      </c>
      <c r="D30" s="18" t="s">
        <v>35</v>
      </c>
      <c r="E30" s="11"/>
      <c r="F30" s="11"/>
      <c r="G30" s="11"/>
      <c r="H30" s="11"/>
      <c r="I30" s="11"/>
      <c r="J30" s="11"/>
      <c r="K30" s="13">
        <v>1</v>
      </c>
      <c r="L30" s="14">
        <v>456</v>
      </c>
      <c r="M30" s="12">
        <f>ROUND(K30*L30,2)</f>
        <v>456</v>
      </c>
    </row>
    <row r="31" spans="1:13" x14ac:dyDescent="0.45">
      <c r="A31" s="10" t="s">
        <v>36</v>
      </c>
      <c r="B31" s="10" t="s">
        <v>37</v>
      </c>
      <c r="C31" s="10" t="s">
        <v>38</v>
      </c>
      <c r="D31" s="18" t="s">
        <v>39</v>
      </c>
      <c r="E31" s="11"/>
      <c r="F31" s="11"/>
      <c r="G31" s="11"/>
      <c r="H31" s="11"/>
      <c r="I31" s="11"/>
      <c r="J31" s="11"/>
      <c r="K31" s="13">
        <v>3</v>
      </c>
      <c r="L31" s="14">
        <v>58</v>
      </c>
      <c r="M31" s="12">
        <f>ROUND(K31*L31,2)</f>
        <v>174</v>
      </c>
    </row>
    <row r="32" spans="1:13" x14ac:dyDescent="0.45">
      <c r="A32" s="10" t="s">
        <v>40</v>
      </c>
      <c r="B32" s="10" t="s">
        <v>37</v>
      </c>
      <c r="C32" s="10" t="s">
        <v>38</v>
      </c>
      <c r="D32" s="18" t="s">
        <v>41</v>
      </c>
      <c r="E32" s="11"/>
      <c r="F32" s="11"/>
      <c r="G32" s="11"/>
      <c r="H32" s="11"/>
      <c r="I32" s="11"/>
      <c r="J32" s="11"/>
      <c r="K32" s="13">
        <v>8</v>
      </c>
      <c r="L32" s="14">
        <v>20.51</v>
      </c>
      <c r="M32" s="12">
        <f>ROUND(K32*L32,2)</f>
        <v>164.08</v>
      </c>
    </row>
    <row r="33" spans="1:13" x14ac:dyDescent="0.45">
      <c r="A33" s="10" t="s">
        <v>42</v>
      </c>
      <c r="B33" s="10" t="s">
        <v>37</v>
      </c>
      <c r="C33" s="10" t="s">
        <v>38</v>
      </c>
      <c r="D33" s="18" t="s">
        <v>43</v>
      </c>
      <c r="E33" s="11"/>
      <c r="F33" s="11"/>
      <c r="G33" s="11"/>
      <c r="H33" s="11"/>
      <c r="I33" s="11"/>
      <c r="J33" s="11"/>
      <c r="K33" s="13">
        <v>2</v>
      </c>
      <c r="L33" s="14">
        <v>18.78</v>
      </c>
      <c r="M33" s="12">
        <f>ROUND(K33*L33,2)</f>
        <v>37.56</v>
      </c>
    </row>
    <row r="34" spans="1:13" x14ac:dyDescent="0.45">
      <c r="A34" s="10" t="s">
        <v>44</v>
      </c>
      <c r="B34" s="10" t="s">
        <v>37</v>
      </c>
      <c r="C34" s="10" t="s">
        <v>38</v>
      </c>
      <c r="D34" s="18" t="s">
        <v>45</v>
      </c>
      <c r="E34" s="11"/>
      <c r="F34" s="11"/>
      <c r="G34" s="11"/>
      <c r="H34" s="11"/>
      <c r="I34" s="11"/>
      <c r="J34" s="11"/>
      <c r="K34" s="13">
        <v>8</v>
      </c>
      <c r="L34" s="14">
        <v>16.18</v>
      </c>
      <c r="M34" s="12">
        <f>ROUND(K34*L34,2)</f>
        <v>129.44</v>
      </c>
    </row>
    <row r="35" spans="1:13" x14ac:dyDescent="0.45">
      <c r="A35" s="10" t="s">
        <v>62</v>
      </c>
      <c r="B35" s="10" t="s">
        <v>19</v>
      </c>
      <c r="C35" s="10" t="s">
        <v>24</v>
      </c>
      <c r="D35" s="18" t="s">
        <v>47</v>
      </c>
      <c r="E35" s="11"/>
      <c r="F35" s="11"/>
      <c r="G35" s="11"/>
      <c r="H35" s="11"/>
      <c r="I35" s="11"/>
      <c r="J35" s="11"/>
      <c r="K35" s="13">
        <v>12</v>
      </c>
      <c r="L35" s="14">
        <v>52.5</v>
      </c>
      <c r="M35" s="12">
        <f>ROUND(K35*L35,2)</f>
        <v>630</v>
      </c>
    </row>
    <row r="36" spans="1:13" x14ac:dyDescent="0.45">
      <c r="A36" s="10" t="s">
        <v>63</v>
      </c>
      <c r="B36" s="10" t="s">
        <v>19</v>
      </c>
      <c r="C36" s="10" t="s">
        <v>24</v>
      </c>
      <c r="D36" s="18" t="s">
        <v>64</v>
      </c>
      <c r="E36" s="11"/>
      <c r="F36" s="11"/>
      <c r="G36" s="11"/>
      <c r="H36" s="11"/>
      <c r="I36" s="11"/>
      <c r="J36" s="11"/>
      <c r="K36" s="13">
        <v>12</v>
      </c>
      <c r="L36" s="14">
        <v>175</v>
      </c>
      <c r="M36" s="12">
        <f>ROUND(K36*L36,2)</f>
        <v>2100</v>
      </c>
    </row>
    <row r="37" spans="1:13" x14ac:dyDescent="0.45">
      <c r="A37" s="10" t="s">
        <v>48</v>
      </c>
      <c r="B37" s="10" t="s">
        <v>49</v>
      </c>
      <c r="C37" s="10" t="s">
        <v>50</v>
      </c>
      <c r="D37" s="18" t="s">
        <v>51</v>
      </c>
      <c r="E37" s="11"/>
      <c r="F37" s="11"/>
      <c r="G37" s="11"/>
      <c r="H37" s="11"/>
      <c r="I37" s="11"/>
      <c r="J37" s="11"/>
      <c r="K37" s="13">
        <v>113.943</v>
      </c>
      <c r="L37" s="14">
        <v>2</v>
      </c>
      <c r="M37" s="12">
        <f>ROUND(K37*L37,2)</f>
        <v>227.89</v>
      </c>
    </row>
    <row r="38" spans="1:13" x14ac:dyDescent="0.45">
      <c r="A38" s="11"/>
      <c r="B38" s="11"/>
      <c r="C38" s="11"/>
      <c r="D38" s="22"/>
      <c r="E38" s="11"/>
      <c r="F38" s="11"/>
      <c r="G38" s="11"/>
      <c r="H38" s="11"/>
      <c r="I38" s="11"/>
      <c r="J38" s="15" t="s">
        <v>65</v>
      </c>
      <c r="K38" s="14">
        <v>0</v>
      </c>
      <c r="L38" s="16">
        <f>SUM(M23:M37)</f>
        <v>11622.22</v>
      </c>
      <c r="M38" s="16">
        <f>ROUND(K38*L38,2)</f>
        <v>0</v>
      </c>
    </row>
    <row r="39" spans="1:13" x14ac:dyDescent="0.45">
      <c r="A39" s="17"/>
      <c r="B39" s="17"/>
      <c r="C39" s="17"/>
      <c r="D39" s="23"/>
      <c r="E39" s="17"/>
      <c r="F39" s="17"/>
      <c r="G39" s="17"/>
      <c r="H39" s="17"/>
      <c r="I39" s="17"/>
      <c r="J39" s="17"/>
      <c r="K39" s="17"/>
      <c r="L39" s="17"/>
      <c r="M39" s="17"/>
    </row>
    <row r="40" spans="1:13" x14ac:dyDescent="0.45">
      <c r="A40" s="9" t="s">
        <v>66</v>
      </c>
      <c r="B40" s="10" t="s">
        <v>19</v>
      </c>
      <c r="C40" s="10" t="s">
        <v>17</v>
      </c>
      <c r="D40" s="18" t="s">
        <v>67</v>
      </c>
      <c r="E40" s="11"/>
      <c r="F40" s="11"/>
      <c r="G40" s="11"/>
      <c r="H40" s="11"/>
      <c r="I40" s="11"/>
      <c r="J40" s="11"/>
      <c r="K40" s="12">
        <f>K59</f>
        <v>0</v>
      </c>
      <c r="L40" s="12">
        <f>L59</f>
        <v>17505.580000000002</v>
      </c>
      <c r="M40" s="12">
        <f>M59</f>
        <v>0</v>
      </c>
    </row>
    <row r="41" spans="1:13" ht="409.5" x14ac:dyDescent="0.45">
      <c r="A41" s="11"/>
      <c r="B41" s="11"/>
      <c r="C41" s="11"/>
      <c r="D41" s="18" t="s">
        <v>68</v>
      </c>
      <c r="E41" s="11"/>
      <c r="F41" s="11"/>
      <c r="G41" s="11"/>
      <c r="H41" s="11"/>
      <c r="I41" s="11"/>
      <c r="J41" s="11"/>
      <c r="K41" s="11"/>
      <c r="L41" s="11"/>
      <c r="M41" s="11"/>
    </row>
    <row r="42" spans="1:13" x14ac:dyDescent="0.45">
      <c r="A42" s="10" t="s">
        <v>22</v>
      </c>
      <c r="B42" s="10" t="s">
        <v>23</v>
      </c>
      <c r="C42" s="10" t="s">
        <v>24</v>
      </c>
      <c r="D42" s="18" t="s">
        <v>25</v>
      </c>
      <c r="E42" s="11"/>
      <c r="F42" s="11"/>
      <c r="G42" s="11"/>
      <c r="H42" s="11"/>
      <c r="I42" s="11"/>
      <c r="J42" s="11"/>
      <c r="K42" s="13">
        <v>1</v>
      </c>
      <c r="L42" s="14">
        <v>462</v>
      </c>
      <c r="M42" s="12">
        <f>ROUND(K42*L42,2)</f>
        <v>462</v>
      </c>
    </row>
    <row r="43" spans="1:13" x14ac:dyDescent="0.45">
      <c r="A43" s="10" t="s">
        <v>56</v>
      </c>
      <c r="B43" s="10" t="s">
        <v>23</v>
      </c>
      <c r="C43" s="10" t="s">
        <v>24</v>
      </c>
      <c r="D43" s="18" t="s">
        <v>57</v>
      </c>
      <c r="E43" s="11"/>
      <c r="F43" s="11"/>
      <c r="G43" s="11"/>
      <c r="H43" s="11"/>
      <c r="I43" s="11"/>
      <c r="J43" s="11"/>
      <c r="K43" s="13">
        <v>1</v>
      </c>
      <c r="L43" s="14">
        <v>3937.5</v>
      </c>
      <c r="M43" s="12">
        <f>ROUND(K43*L43,2)</f>
        <v>3937.5</v>
      </c>
    </row>
    <row r="44" spans="1:13" x14ac:dyDescent="0.45">
      <c r="A44" s="10" t="s">
        <v>69</v>
      </c>
      <c r="B44" s="10" t="s">
        <v>23</v>
      </c>
      <c r="C44" s="10" t="s">
        <v>24</v>
      </c>
      <c r="D44" s="18" t="s">
        <v>70</v>
      </c>
      <c r="E44" s="11"/>
      <c r="F44" s="11"/>
      <c r="G44" s="11"/>
      <c r="H44" s="11"/>
      <c r="I44" s="11"/>
      <c r="J44" s="11"/>
      <c r="K44" s="13">
        <v>1</v>
      </c>
      <c r="L44" s="14">
        <v>2743.75</v>
      </c>
      <c r="M44" s="12">
        <f>ROUND(K44*L44,2)</f>
        <v>2743.75</v>
      </c>
    </row>
    <row r="45" spans="1:13" x14ac:dyDescent="0.45">
      <c r="A45" s="10" t="s">
        <v>71</v>
      </c>
      <c r="B45" s="10" t="s">
        <v>23</v>
      </c>
      <c r="C45" s="10" t="s">
        <v>24</v>
      </c>
      <c r="D45" s="18" t="s">
        <v>72</v>
      </c>
      <c r="E45" s="11"/>
      <c r="F45" s="11"/>
      <c r="G45" s="11"/>
      <c r="H45" s="11"/>
      <c r="I45" s="11"/>
      <c r="J45" s="11"/>
      <c r="K45" s="13">
        <v>1</v>
      </c>
      <c r="L45" s="14">
        <v>1739</v>
      </c>
      <c r="M45" s="12">
        <f>ROUND(K45*L45,2)</f>
        <v>1739</v>
      </c>
    </row>
    <row r="46" spans="1:13" x14ac:dyDescent="0.45">
      <c r="A46" s="10" t="s">
        <v>60</v>
      </c>
      <c r="B46" s="10" t="s">
        <v>23</v>
      </c>
      <c r="C46" s="10" t="s">
        <v>24</v>
      </c>
      <c r="D46" s="18" t="s">
        <v>61</v>
      </c>
      <c r="E46" s="11"/>
      <c r="F46" s="11"/>
      <c r="G46" s="11"/>
      <c r="H46" s="11"/>
      <c r="I46" s="11"/>
      <c r="J46" s="11"/>
      <c r="K46" s="13">
        <v>1</v>
      </c>
      <c r="L46" s="14">
        <v>262.5</v>
      </c>
      <c r="M46" s="12">
        <f>ROUND(K46*L46,2)</f>
        <v>262.5</v>
      </c>
    </row>
    <row r="47" spans="1:13" x14ac:dyDescent="0.45">
      <c r="A47" s="10" t="s">
        <v>73</v>
      </c>
      <c r="B47" s="10" t="s">
        <v>23</v>
      </c>
      <c r="C47" s="10" t="s">
        <v>24</v>
      </c>
      <c r="D47" s="18" t="s">
        <v>74</v>
      </c>
      <c r="E47" s="11"/>
      <c r="F47" s="11"/>
      <c r="G47" s="11"/>
      <c r="H47" s="11"/>
      <c r="I47" s="11"/>
      <c r="J47" s="11"/>
      <c r="K47" s="13">
        <v>1</v>
      </c>
      <c r="L47" s="14">
        <v>1739</v>
      </c>
      <c r="M47" s="12">
        <f>ROUND(K47*L47,2)</f>
        <v>1739</v>
      </c>
    </row>
    <row r="48" spans="1:13" x14ac:dyDescent="0.45">
      <c r="A48" s="10" t="s">
        <v>28</v>
      </c>
      <c r="B48" s="10" t="s">
        <v>23</v>
      </c>
      <c r="C48" s="10" t="s">
        <v>24</v>
      </c>
      <c r="D48" s="18" t="s">
        <v>29</v>
      </c>
      <c r="E48" s="11"/>
      <c r="F48" s="11"/>
      <c r="G48" s="11"/>
      <c r="H48" s="11"/>
      <c r="I48" s="11"/>
      <c r="J48" s="11"/>
      <c r="K48" s="13">
        <v>1</v>
      </c>
      <c r="L48" s="14">
        <v>993.75</v>
      </c>
      <c r="M48" s="12">
        <f>ROUND(K48*L48,2)</f>
        <v>993.75</v>
      </c>
    </row>
    <row r="49" spans="1:13" x14ac:dyDescent="0.45">
      <c r="A49" s="10" t="s">
        <v>30</v>
      </c>
      <c r="B49" s="10" t="s">
        <v>23</v>
      </c>
      <c r="C49" s="10" t="s">
        <v>24</v>
      </c>
      <c r="D49" s="18" t="s">
        <v>31</v>
      </c>
      <c r="E49" s="11"/>
      <c r="F49" s="11"/>
      <c r="G49" s="11"/>
      <c r="H49" s="11"/>
      <c r="I49" s="11"/>
      <c r="J49" s="11"/>
      <c r="K49" s="13">
        <v>1</v>
      </c>
      <c r="L49" s="14">
        <v>1125</v>
      </c>
      <c r="M49" s="12">
        <f>ROUND(K49*L49,2)</f>
        <v>1125</v>
      </c>
    </row>
    <row r="50" spans="1:13" x14ac:dyDescent="0.45">
      <c r="A50" s="10" t="s">
        <v>32</v>
      </c>
      <c r="B50" s="10" t="s">
        <v>19</v>
      </c>
      <c r="C50" s="10" t="s">
        <v>24</v>
      </c>
      <c r="D50" s="18" t="s">
        <v>33</v>
      </c>
      <c r="E50" s="11"/>
      <c r="F50" s="11"/>
      <c r="G50" s="11"/>
      <c r="H50" s="11"/>
      <c r="I50" s="11"/>
      <c r="J50" s="11"/>
      <c r="K50" s="13">
        <v>1</v>
      </c>
      <c r="L50" s="14">
        <v>468.75</v>
      </c>
      <c r="M50" s="12">
        <f>ROUND(K50*L50,2)</f>
        <v>468.75</v>
      </c>
    </row>
    <row r="51" spans="1:13" x14ac:dyDescent="0.45">
      <c r="A51" s="10" t="s">
        <v>34</v>
      </c>
      <c r="B51" s="10" t="s">
        <v>23</v>
      </c>
      <c r="C51" s="10" t="s">
        <v>24</v>
      </c>
      <c r="D51" s="18" t="s">
        <v>35</v>
      </c>
      <c r="E51" s="11"/>
      <c r="F51" s="11"/>
      <c r="G51" s="11"/>
      <c r="H51" s="11"/>
      <c r="I51" s="11"/>
      <c r="J51" s="11"/>
      <c r="K51" s="13">
        <v>1</v>
      </c>
      <c r="L51" s="14">
        <v>456</v>
      </c>
      <c r="M51" s="12">
        <f>ROUND(K51*L51,2)</f>
        <v>456</v>
      </c>
    </row>
    <row r="52" spans="1:13" x14ac:dyDescent="0.45">
      <c r="A52" s="10" t="s">
        <v>36</v>
      </c>
      <c r="B52" s="10" t="s">
        <v>37</v>
      </c>
      <c r="C52" s="10" t="s">
        <v>38</v>
      </c>
      <c r="D52" s="18" t="s">
        <v>39</v>
      </c>
      <c r="E52" s="11"/>
      <c r="F52" s="11"/>
      <c r="G52" s="11"/>
      <c r="H52" s="11"/>
      <c r="I52" s="11"/>
      <c r="J52" s="11"/>
      <c r="K52" s="13">
        <v>3</v>
      </c>
      <c r="L52" s="14">
        <v>58</v>
      </c>
      <c r="M52" s="12">
        <f>ROUND(K52*L52,2)</f>
        <v>174</v>
      </c>
    </row>
    <row r="53" spans="1:13" x14ac:dyDescent="0.45">
      <c r="A53" s="10" t="s">
        <v>40</v>
      </c>
      <c r="B53" s="10" t="s">
        <v>37</v>
      </c>
      <c r="C53" s="10" t="s">
        <v>38</v>
      </c>
      <c r="D53" s="18" t="s">
        <v>41</v>
      </c>
      <c r="E53" s="11"/>
      <c r="F53" s="11"/>
      <c r="G53" s="11"/>
      <c r="H53" s="11"/>
      <c r="I53" s="11"/>
      <c r="J53" s="11"/>
      <c r="K53" s="13">
        <v>8</v>
      </c>
      <c r="L53" s="14">
        <v>20.51</v>
      </c>
      <c r="M53" s="12">
        <f>ROUND(K53*L53,2)</f>
        <v>164.08</v>
      </c>
    </row>
    <row r="54" spans="1:13" x14ac:dyDescent="0.45">
      <c r="A54" s="10" t="s">
        <v>42</v>
      </c>
      <c r="B54" s="10" t="s">
        <v>37</v>
      </c>
      <c r="C54" s="10" t="s">
        <v>38</v>
      </c>
      <c r="D54" s="18" t="s">
        <v>43</v>
      </c>
      <c r="E54" s="11"/>
      <c r="F54" s="11"/>
      <c r="G54" s="11"/>
      <c r="H54" s="11"/>
      <c r="I54" s="11"/>
      <c r="J54" s="11"/>
      <c r="K54" s="13">
        <v>2</v>
      </c>
      <c r="L54" s="14">
        <v>18.78</v>
      </c>
      <c r="M54" s="12">
        <f>ROUND(K54*L54,2)</f>
        <v>37.56</v>
      </c>
    </row>
    <row r="55" spans="1:13" x14ac:dyDescent="0.45">
      <c r="A55" s="10" t="s">
        <v>44</v>
      </c>
      <c r="B55" s="10" t="s">
        <v>37</v>
      </c>
      <c r="C55" s="10" t="s">
        <v>38</v>
      </c>
      <c r="D55" s="18" t="s">
        <v>45</v>
      </c>
      <c r="E55" s="11"/>
      <c r="F55" s="11"/>
      <c r="G55" s="11"/>
      <c r="H55" s="11"/>
      <c r="I55" s="11"/>
      <c r="J55" s="11"/>
      <c r="K55" s="13">
        <v>8</v>
      </c>
      <c r="L55" s="14">
        <v>16.18</v>
      </c>
      <c r="M55" s="12">
        <f>ROUND(K55*L55,2)</f>
        <v>129.44</v>
      </c>
    </row>
    <row r="56" spans="1:13" x14ac:dyDescent="0.45">
      <c r="A56" s="10" t="s">
        <v>62</v>
      </c>
      <c r="B56" s="10" t="s">
        <v>19</v>
      </c>
      <c r="C56" s="10" t="s">
        <v>24</v>
      </c>
      <c r="D56" s="18" t="s">
        <v>47</v>
      </c>
      <c r="E56" s="11"/>
      <c r="F56" s="11"/>
      <c r="G56" s="11"/>
      <c r="H56" s="11"/>
      <c r="I56" s="11"/>
      <c r="J56" s="11"/>
      <c r="K56" s="13">
        <v>12</v>
      </c>
      <c r="L56" s="14">
        <v>52.5</v>
      </c>
      <c r="M56" s="12">
        <f>ROUND(K56*L56,2)</f>
        <v>630</v>
      </c>
    </row>
    <row r="57" spans="1:13" x14ac:dyDescent="0.45">
      <c r="A57" s="10" t="s">
        <v>63</v>
      </c>
      <c r="B57" s="10" t="s">
        <v>19</v>
      </c>
      <c r="C57" s="10" t="s">
        <v>24</v>
      </c>
      <c r="D57" s="18" t="s">
        <v>64</v>
      </c>
      <c r="E57" s="11"/>
      <c r="F57" s="11"/>
      <c r="G57" s="11"/>
      <c r="H57" s="11"/>
      <c r="I57" s="11"/>
      <c r="J57" s="11"/>
      <c r="K57" s="13">
        <v>12</v>
      </c>
      <c r="L57" s="14">
        <v>175</v>
      </c>
      <c r="M57" s="12">
        <f>ROUND(K57*L57,2)</f>
        <v>2100</v>
      </c>
    </row>
    <row r="58" spans="1:13" x14ac:dyDescent="0.45">
      <c r="A58" s="10" t="s">
        <v>48</v>
      </c>
      <c r="B58" s="10" t="s">
        <v>49</v>
      </c>
      <c r="C58" s="10" t="s">
        <v>50</v>
      </c>
      <c r="D58" s="18" t="s">
        <v>51</v>
      </c>
      <c r="E58" s="11"/>
      <c r="F58" s="11"/>
      <c r="G58" s="11"/>
      <c r="H58" s="11"/>
      <c r="I58" s="11"/>
      <c r="J58" s="11"/>
      <c r="K58" s="13">
        <v>171.62299999999999</v>
      </c>
      <c r="L58" s="14">
        <v>2</v>
      </c>
      <c r="M58" s="12">
        <f>ROUND(K58*L58,2)</f>
        <v>343.25</v>
      </c>
    </row>
    <row r="59" spans="1:13" x14ac:dyDescent="0.45">
      <c r="A59" s="11"/>
      <c r="B59" s="11"/>
      <c r="C59" s="11"/>
      <c r="D59" s="22"/>
      <c r="E59" s="11"/>
      <c r="F59" s="11"/>
      <c r="G59" s="11"/>
      <c r="H59" s="11"/>
      <c r="I59" s="11"/>
      <c r="J59" s="15" t="s">
        <v>75</v>
      </c>
      <c r="K59" s="14">
        <v>0</v>
      </c>
      <c r="L59" s="16">
        <f>SUM(M42:M58)</f>
        <v>17505.580000000002</v>
      </c>
      <c r="M59" s="16">
        <f>ROUND(K59*L59,2)</f>
        <v>0</v>
      </c>
    </row>
    <row r="60" spans="1:13" x14ac:dyDescent="0.45">
      <c r="A60" s="17"/>
      <c r="B60" s="17"/>
      <c r="C60" s="17"/>
      <c r="D60" s="23"/>
      <c r="E60" s="17"/>
      <c r="F60" s="17"/>
      <c r="G60" s="17"/>
      <c r="H60" s="17"/>
      <c r="I60" s="17"/>
      <c r="J60" s="17"/>
      <c r="K60" s="17"/>
      <c r="L60" s="17"/>
      <c r="M60" s="17"/>
    </row>
    <row r="61" spans="1:13" x14ac:dyDescent="0.45">
      <c r="A61" s="9" t="s">
        <v>76</v>
      </c>
      <c r="B61" s="10" t="s">
        <v>19</v>
      </c>
      <c r="C61" s="10" t="s">
        <v>17</v>
      </c>
      <c r="D61" s="18" t="s">
        <v>77</v>
      </c>
      <c r="E61" s="11"/>
      <c r="F61" s="11"/>
      <c r="G61" s="11"/>
      <c r="H61" s="11"/>
      <c r="I61" s="11"/>
      <c r="J61" s="11"/>
      <c r="K61" s="12">
        <f>K72</f>
        <v>0</v>
      </c>
      <c r="L61" s="12">
        <f>L72</f>
        <v>21602</v>
      </c>
      <c r="M61" s="12">
        <f>M72</f>
        <v>0</v>
      </c>
    </row>
    <row r="62" spans="1:13" ht="241.5" x14ac:dyDescent="0.45">
      <c r="A62" s="11"/>
      <c r="B62" s="11"/>
      <c r="C62" s="11"/>
      <c r="D62" s="18" t="s">
        <v>78</v>
      </c>
      <c r="E62" s="11"/>
      <c r="F62" s="11"/>
      <c r="G62" s="11"/>
      <c r="H62" s="11"/>
      <c r="I62" s="11"/>
      <c r="J62" s="11"/>
      <c r="K62" s="11"/>
      <c r="L62" s="11"/>
      <c r="M62" s="11"/>
    </row>
    <row r="63" spans="1:13" x14ac:dyDescent="0.45">
      <c r="A63" s="10" t="s">
        <v>26</v>
      </c>
      <c r="B63" s="10" t="s">
        <v>19</v>
      </c>
      <c r="C63" s="10" t="s">
        <v>24</v>
      </c>
      <c r="D63" s="18" t="s">
        <v>27</v>
      </c>
      <c r="E63" s="11"/>
      <c r="F63" s="11"/>
      <c r="G63" s="11"/>
      <c r="H63" s="11"/>
      <c r="I63" s="11"/>
      <c r="J63" s="11"/>
      <c r="K63" s="13">
        <v>1</v>
      </c>
      <c r="L63" s="14">
        <v>4812.5</v>
      </c>
      <c r="M63" s="12">
        <f>ROUND(K63*L63,2)</f>
        <v>4812.5</v>
      </c>
    </row>
    <row r="64" spans="1:13" x14ac:dyDescent="0.45">
      <c r="A64" s="10" t="s">
        <v>71</v>
      </c>
      <c r="B64" s="10" t="s">
        <v>23</v>
      </c>
      <c r="C64" s="10" t="s">
        <v>24</v>
      </c>
      <c r="D64" s="18" t="s">
        <v>72</v>
      </c>
      <c r="E64" s="11"/>
      <c r="F64" s="11"/>
      <c r="G64" s="11"/>
      <c r="H64" s="11"/>
      <c r="I64" s="11"/>
      <c r="J64" s="11"/>
      <c r="K64" s="13">
        <v>1</v>
      </c>
      <c r="L64" s="14">
        <v>1739</v>
      </c>
      <c r="M64" s="12">
        <f>ROUND(K64*L64,2)</f>
        <v>1739</v>
      </c>
    </row>
    <row r="65" spans="1:13" x14ac:dyDescent="0.45">
      <c r="A65" s="10" t="s">
        <v>79</v>
      </c>
      <c r="B65" s="10" t="s">
        <v>23</v>
      </c>
      <c r="C65" s="10" t="s">
        <v>24</v>
      </c>
      <c r="D65" s="18" t="s">
        <v>80</v>
      </c>
      <c r="E65" s="11"/>
      <c r="F65" s="11"/>
      <c r="G65" s="11"/>
      <c r="H65" s="11"/>
      <c r="I65" s="11"/>
      <c r="J65" s="11"/>
      <c r="K65" s="13">
        <v>1</v>
      </c>
      <c r="L65" s="14">
        <v>1739</v>
      </c>
      <c r="M65" s="12">
        <f>ROUND(K65*L65,2)</f>
        <v>1739</v>
      </c>
    </row>
    <row r="66" spans="1:13" x14ac:dyDescent="0.45">
      <c r="A66" s="10" t="s">
        <v>60</v>
      </c>
      <c r="B66" s="10" t="s">
        <v>23</v>
      </c>
      <c r="C66" s="10" t="s">
        <v>24</v>
      </c>
      <c r="D66" s="18" t="s">
        <v>61</v>
      </c>
      <c r="E66" s="11"/>
      <c r="F66" s="11"/>
      <c r="G66" s="11"/>
      <c r="H66" s="11"/>
      <c r="I66" s="11"/>
      <c r="J66" s="11"/>
      <c r="K66" s="13">
        <v>1</v>
      </c>
      <c r="L66" s="14">
        <v>262.5</v>
      </c>
      <c r="M66" s="12">
        <f>ROUND(K66*L66,2)</f>
        <v>262.5</v>
      </c>
    </row>
    <row r="67" spans="1:13" x14ac:dyDescent="0.45">
      <c r="A67" s="10" t="s">
        <v>58</v>
      </c>
      <c r="B67" s="10" t="s">
        <v>23</v>
      </c>
      <c r="C67" s="10" t="s">
        <v>24</v>
      </c>
      <c r="D67" s="18" t="s">
        <v>59</v>
      </c>
      <c r="E67" s="11"/>
      <c r="F67" s="11"/>
      <c r="G67" s="11"/>
      <c r="H67" s="11"/>
      <c r="I67" s="11"/>
      <c r="J67" s="11"/>
      <c r="K67" s="13">
        <v>1</v>
      </c>
      <c r="L67" s="14">
        <v>191.25</v>
      </c>
      <c r="M67" s="12">
        <f>ROUND(K67*L67,2)</f>
        <v>191.25</v>
      </c>
    </row>
    <row r="68" spans="1:13" x14ac:dyDescent="0.45">
      <c r="A68" s="10" t="s">
        <v>56</v>
      </c>
      <c r="B68" s="10" t="s">
        <v>23</v>
      </c>
      <c r="C68" s="10" t="s">
        <v>24</v>
      </c>
      <c r="D68" s="18" t="s">
        <v>57</v>
      </c>
      <c r="E68" s="11"/>
      <c r="F68" s="11"/>
      <c r="G68" s="11"/>
      <c r="H68" s="11"/>
      <c r="I68" s="11"/>
      <c r="J68" s="11"/>
      <c r="K68" s="13">
        <v>1</v>
      </c>
      <c r="L68" s="14">
        <v>3937.5</v>
      </c>
      <c r="M68" s="12">
        <f>ROUND(K68*L68,2)</f>
        <v>3937.5</v>
      </c>
    </row>
    <row r="69" spans="1:13" x14ac:dyDescent="0.45">
      <c r="A69" s="10" t="s">
        <v>81</v>
      </c>
      <c r="B69" s="10" t="s">
        <v>23</v>
      </c>
      <c r="C69" s="10" t="s">
        <v>24</v>
      </c>
      <c r="D69" s="18" t="s">
        <v>82</v>
      </c>
      <c r="E69" s="11"/>
      <c r="F69" s="11"/>
      <c r="G69" s="11"/>
      <c r="H69" s="11"/>
      <c r="I69" s="11"/>
      <c r="J69" s="11"/>
      <c r="K69" s="13">
        <v>1</v>
      </c>
      <c r="L69" s="14">
        <v>4437.5</v>
      </c>
      <c r="M69" s="12">
        <f>ROUND(K69*L69,2)</f>
        <v>4437.5</v>
      </c>
    </row>
    <row r="70" spans="1:13" x14ac:dyDescent="0.45">
      <c r="A70" s="10" t="s">
        <v>69</v>
      </c>
      <c r="B70" s="10" t="s">
        <v>23</v>
      </c>
      <c r="C70" s="10" t="s">
        <v>24</v>
      </c>
      <c r="D70" s="18" t="s">
        <v>70</v>
      </c>
      <c r="E70" s="11"/>
      <c r="F70" s="11"/>
      <c r="G70" s="11"/>
      <c r="H70" s="11"/>
      <c r="I70" s="11"/>
      <c r="J70" s="11"/>
      <c r="K70" s="13">
        <v>1</v>
      </c>
      <c r="L70" s="14">
        <v>2743.75</v>
      </c>
      <c r="M70" s="12">
        <f>ROUND(K70*L70,2)</f>
        <v>2743.75</v>
      </c>
    </row>
    <row r="71" spans="1:13" x14ac:dyDescent="0.45">
      <c r="A71" s="10" t="s">
        <v>73</v>
      </c>
      <c r="B71" s="10" t="s">
        <v>23</v>
      </c>
      <c r="C71" s="10" t="s">
        <v>24</v>
      </c>
      <c r="D71" s="18" t="s">
        <v>74</v>
      </c>
      <c r="E71" s="11"/>
      <c r="F71" s="11"/>
      <c r="G71" s="11"/>
      <c r="H71" s="11"/>
      <c r="I71" s="11"/>
      <c r="J71" s="11"/>
      <c r="K71" s="13">
        <v>1</v>
      </c>
      <c r="L71" s="14">
        <v>1739</v>
      </c>
      <c r="M71" s="12">
        <f>ROUND(K71*L71,2)</f>
        <v>1739</v>
      </c>
    </row>
    <row r="72" spans="1:13" x14ac:dyDescent="0.45">
      <c r="A72" s="11"/>
      <c r="B72" s="11"/>
      <c r="C72" s="11"/>
      <c r="D72" s="22"/>
      <c r="E72" s="11"/>
      <c r="F72" s="11"/>
      <c r="G72" s="11"/>
      <c r="H72" s="11"/>
      <c r="I72" s="11"/>
      <c r="J72" s="15" t="s">
        <v>83</v>
      </c>
      <c r="K72" s="14">
        <v>0</v>
      </c>
      <c r="L72" s="16">
        <f>SUM(M63:M71)</f>
        <v>21602</v>
      </c>
      <c r="M72" s="16">
        <f>ROUND(K72*L72,2)</f>
        <v>0</v>
      </c>
    </row>
    <row r="73" spans="1:13" x14ac:dyDescent="0.45">
      <c r="A73" s="17"/>
      <c r="B73" s="17"/>
      <c r="C73" s="17"/>
      <c r="D73" s="23"/>
      <c r="E73" s="17"/>
      <c r="F73" s="17"/>
      <c r="G73" s="17"/>
      <c r="H73" s="17"/>
      <c r="I73" s="17"/>
      <c r="J73" s="17"/>
      <c r="K73" s="17"/>
      <c r="L73" s="17"/>
      <c r="M73" s="17"/>
    </row>
    <row r="74" spans="1:13" x14ac:dyDescent="0.45">
      <c r="A74" s="11"/>
      <c r="B74" s="11"/>
      <c r="C74" s="11"/>
      <c r="D74" s="22"/>
      <c r="E74" s="11"/>
      <c r="F74" s="11"/>
      <c r="G74" s="11"/>
      <c r="H74" s="11"/>
      <c r="I74" s="11"/>
      <c r="J74" s="15" t="s">
        <v>84</v>
      </c>
      <c r="K74" s="19">
        <v>1</v>
      </c>
      <c r="L74" s="14">
        <v>0</v>
      </c>
      <c r="M74" s="16">
        <f>ROUND(K74*L74,2)</f>
        <v>0</v>
      </c>
    </row>
    <row r="75" spans="1:13" x14ac:dyDescent="0.45">
      <c r="A75" s="17"/>
      <c r="B75" s="17"/>
      <c r="C75" s="17"/>
      <c r="D75" s="23"/>
      <c r="E75" s="17"/>
      <c r="F75" s="17"/>
      <c r="G75" s="17"/>
      <c r="H75" s="17"/>
      <c r="I75" s="17"/>
      <c r="J75" s="17"/>
      <c r="K75" s="17"/>
      <c r="L75" s="17"/>
      <c r="M75" s="17"/>
    </row>
    <row r="76" spans="1:13" x14ac:dyDescent="0.45">
      <c r="A76" s="5" t="s">
        <v>85</v>
      </c>
      <c r="B76" s="5" t="s">
        <v>16</v>
      </c>
      <c r="C76" s="5" t="s">
        <v>17</v>
      </c>
      <c r="D76" s="21" t="s">
        <v>86</v>
      </c>
      <c r="E76" s="6"/>
      <c r="F76" s="6"/>
      <c r="G76" s="6"/>
      <c r="H76" s="6"/>
      <c r="I76" s="6"/>
      <c r="J76" s="6"/>
      <c r="K76" s="7">
        <f>K86</f>
        <v>1</v>
      </c>
      <c r="L76" s="8">
        <f>L86</f>
        <v>0</v>
      </c>
      <c r="M76" s="8">
        <f>M86</f>
        <v>0</v>
      </c>
    </row>
    <row r="77" spans="1:13" x14ac:dyDescent="0.45">
      <c r="A77" s="9" t="s">
        <v>87</v>
      </c>
      <c r="B77" s="10" t="s">
        <v>19</v>
      </c>
      <c r="C77" s="10" t="s">
        <v>17</v>
      </c>
      <c r="D77" s="18" t="s">
        <v>86</v>
      </c>
      <c r="E77" s="11"/>
      <c r="F77" s="11"/>
      <c r="G77" s="11"/>
      <c r="H77" s="11"/>
      <c r="I77" s="11"/>
      <c r="J77" s="11"/>
      <c r="K77" s="12">
        <f>K84</f>
        <v>0</v>
      </c>
      <c r="L77" s="12">
        <f>L84</f>
        <v>566.82000000000005</v>
      </c>
      <c r="M77" s="12">
        <f>M84</f>
        <v>0</v>
      </c>
    </row>
    <row r="78" spans="1:13" ht="94.5" x14ac:dyDescent="0.45">
      <c r="A78" s="11"/>
      <c r="B78" s="11"/>
      <c r="C78" s="11"/>
      <c r="D78" s="18" t="s">
        <v>88</v>
      </c>
      <c r="E78" s="11"/>
      <c r="F78" s="11"/>
      <c r="G78" s="11"/>
      <c r="H78" s="11"/>
      <c r="I78" s="11"/>
      <c r="J78" s="11"/>
      <c r="K78" s="11"/>
      <c r="L78" s="11"/>
      <c r="M78" s="11"/>
    </row>
    <row r="79" spans="1:13" x14ac:dyDescent="0.45">
      <c r="A79" s="10" t="s">
        <v>89</v>
      </c>
      <c r="B79" s="10" t="s">
        <v>19</v>
      </c>
      <c r="C79" s="10" t="s">
        <v>17</v>
      </c>
      <c r="D79" s="18" t="s">
        <v>86</v>
      </c>
      <c r="E79" s="11"/>
      <c r="F79" s="11"/>
      <c r="G79" s="11"/>
      <c r="H79" s="11"/>
      <c r="I79" s="11"/>
      <c r="J79" s="11"/>
      <c r="K79" s="13">
        <v>1</v>
      </c>
      <c r="L79" s="14">
        <v>295.63</v>
      </c>
      <c r="M79" s="12">
        <f>ROUND(K79*L79,2)</f>
        <v>295.63</v>
      </c>
    </row>
    <row r="80" spans="1:13" x14ac:dyDescent="0.45">
      <c r="A80" s="10" t="s">
        <v>36</v>
      </c>
      <c r="B80" s="10" t="s">
        <v>37</v>
      </c>
      <c r="C80" s="10" t="s">
        <v>38</v>
      </c>
      <c r="D80" s="18" t="s">
        <v>39</v>
      </c>
      <c r="E80" s="11"/>
      <c r="F80" s="11"/>
      <c r="G80" s="11"/>
      <c r="H80" s="11"/>
      <c r="I80" s="11"/>
      <c r="J80" s="11"/>
      <c r="K80" s="13">
        <v>1</v>
      </c>
      <c r="L80" s="14">
        <v>58</v>
      </c>
      <c r="M80" s="12">
        <f>ROUND(K80*L80,2)</f>
        <v>58</v>
      </c>
    </row>
    <row r="81" spans="1:13" x14ac:dyDescent="0.45">
      <c r="A81" s="10" t="s">
        <v>44</v>
      </c>
      <c r="B81" s="10" t="s">
        <v>37</v>
      </c>
      <c r="C81" s="10" t="s">
        <v>38</v>
      </c>
      <c r="D81" s="18" t="s">
        <v>45</v>
      </c>
      <c r="E81" s="11"/>
      <c r="F81" s="11"/>
      <c r="G81" s="11"/>
      <c r="H81" s="11"/>
      <c r="I81" s="11"/>
      <c r="J81" s="11"/>
      <c r="K81" s="13">
        <v>6</v>
      </c>
      <c r="L81" s="14">
        <v>16.18</v>
      </c>
      <c r="M81" s="12">
        <f>ROUND(K81*L81,2)</f>
        <v>97.08</v>
      </c>
    </row>
    <row r="82" spans="1:13" x14ac:dyDescent="0.45">
      <c r="A82" s="10" t="s">
        <v>90</v>
      </c>
      <c r="B82" s="10" t="s">
        <v>19</v>
      </c>
      <c r="C82" s="10" t="s">
        <v>24</v>
      </c>
      <c r="D82" s="18" t="s">
        <v>91</v>
      </c>
      <c r="E82" s="11"/>
      <c r="F82" s="11"/>
      <c r="G82" s="11"/>
      <c r="H82" s="11"/>
      <c r="I82" s="11"/>
      <c r="J82" s="11"/>
      <c r="K82" s="13">
        <v>12</v>
      </c>
      <c r="L82" s="14">
        <v>8.75</v>
      </c>
      <c r="M82" s="12">
        <f>ROUND(K82*L82,2)</f>
        <v>105</v>
      </c>
    </row>
    <row r="83" spans="1:13" x14ac:dyDescent="0.45">
      <c r="A83" s="10" t="s">
        <v>48</v>
      </c>
      <c r="B83" s="10" t="s">
        <v>49</v>
      </c>
      <c r="C83" s="10" t="s">
        <v>50</v>
      </c>
      <c r="D83" s="18" t="s">
        <v>51</v>
      </c>
      <c r="E83" s="11"/>
      <c r="F83" s="11"/>
      <c r="G83" s="11"/>
      <c r="H83" s="11"/>
      <c r="I83" s="11"/>
      <c r="J83" s="11"/>
      <c r="K83" s="13">
        <v>5.5570000000000004</v>
      </c>
      <c r="L83" s="14">
        <v>2</v>
      </c>
      <c r="M83" s="12">
        <f>ROUND(K83*L83,2)</f>
        <v>11.11</v>
      </c>
    </row>
    <row r="84" spans="1:13" x14ac:dyDescent="0.45">
      <c r="A84" s="11"/>
      <c r="B84" s="11"/>
      <c r="C84" s="11"/>
      <c r="D84" s="22"/>
      <c r="E84" s="11"/>
      <c r="F84" s="11"/>
      <c r="G84" s="11"/>
      <c r="H84" s="11"/>
      <c r="I84" s="11"/>
      <c r="J84" s="15" t="s">
        <v>92</v>
      </c>
      <c r="K84" s="14">
        <v>0</v>
      </c>
      <c r="L84" s="16">
        <f>SUM(M79:M83)</f>
        <v>566.82000000000005</v>
      </c>
      <c r="M84" s="16">
        <f>ROUND(K84*L84,2)</f>
        <v>0</v>
      </c>
    </row>
    <row r="85" spans="1:13" x14ac:dyDescent="0.45">
      <c r="A85" s="17"/>
      <c r="B85" s="17"/>
      <c r="C85" s="17"/>
      <c r="D85" s="23"/>
      <c r="E85" s="17"/>
      <c r="F85" s="17"/>
      <c r="G85" s="17"/>
      <c r="H85" s="17"/>
      <c r="I85" s="17"/>
      <c r="J85" s="17"/>
      <c r="K85" s="17"/>
      <c r="L85" s="17"/>
      <c r="M85" s="17"/>
    </row>
    <row r="86" spans="1:13" x14ac:dyDescent="0.45">
      <c r="A86" s="11"/>
      <c r="B86" s="11"/>
      <c r="C86" s="11"/>
      <c r="D86" s="22"/>
      <c r="E86" s="11"/>
      <c r="F86" s="11"/>
      <c r="G86" s="11"/>
      <c r="H86" s="11"/>
      <c r="I86" s="11"/>
      <c r="J86" s="15" t="s">
        <v>93</v>
      </c>
      <c r="K86" s="19">
        <v>1</v>
      </c>
      <c r="L86" s="14">
        <v>0</v>
      </c>
      <c r="M86" s="16">
        <f>ROUND(K86*L86,2)</f>
        <v>0</v>
      </c>
    </row>
    <row r="87" spans="1:13" x14ac:dyDescent="0.45">
      <c r="A87" s="17"/>
      <c r="B87" s="17"/>
      <c r="C87" s="17"/>
      <c r="D87" s="23"/>
      <c r="E87" s="17"/>
      <c r="F87" s="17"/>
      <c r="G87" s="17"/>
      <c r="H87" s="17"/>
      <c r="I87" s="17"/>
      <c r="J87" s="17"/>
      <c r="K87" s="17"/>
      <c r="L87" s="17"/>
      <c r="M87" s="17"/>
    </row>
    <row r="88" spans="1:13" x14ac:dyDescent="0.45">
      <c r="A88" s="11"/>
      <c r="B88" s="11"/>
      <c r="C88" s="11"/>
      <c r="D88" s="22"/>
      <c r="E88" s="11"/>
      <c r="F88" s="11"/>
      <c r="G88" s="11"/>
      <c r="H88" s="11"/>
      <c r="I88" s="11"/>
      <c r="J88" s="15" t="s">
        <v>94</v>
      </c>
      <c r="K88" s="19">
        <v>1</v>
      </c>
      <c r="L88" s="16">
        <f>M4+M76</f>
        <v>0</v>
      </c>
      <c r="M88" s="16">
        <f>ROUND(K88*L88,2)</f>
        <v>0</v>
      </c>
    </row>
    <row r="89" spans="1:13" x14ac:dyDescent="0.45">
      <c r="A89" s="17"/>
      <c r="B89" s="17"/>
      <c r="C89" s="17"/>
      <c r="D89" s="23"/>
      <c r="E89" s="17"/>
      <c r="F89" s="17"/>
      <c r="G89" s="17"/>
      <c r="H89" s="17"/>
      <c r="I89" s="17"/>
      <c r="J89" s="17"/>
      <c r="K89" s="17"/>
      <c r="L89" s="17"/>
      <c r="M89" s="17"/>
    </row>
  </sheetData>
  <dataValidations count="1">
    <dataValidation type="list" allowBlank="1" showInputMessage="1" showErrorMessage="1" sqref="B4:B89" xr:uid="{EEDCA695-D361-4182-9A43-3F2CB385E03A}">
      <formula1>"Capítulo,Partida,Mano de obra,Maquinaria,Material,Otros,Tarea,"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Luis Bernadaus (Italsan)</dc:creator>
  <cp:lastModifiedBy>Jose Luis Bernadaus (Italsan)</cp:lastModifiedBy>
  <dcterms:created xsi:type="dcterms:W3CDTF">2025-06-17T07:05:20Z</dcterms:created>
  <dcterms:modified xsi:type="dcterms:W3CDTF">2025-06-17T07:06:24Z</dcterms:modified>
</cp:coreProperties>
</file>